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veronika.lengalova\Downloads\"/>
    </mc:Choice>
  </mc:AlternateContent>
  <xr:revisionPtr revIDLastSave="0" documentId="13_ncr:1_{64CE5ACB-367D-40A9-AD8A-A0D915E47E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ýroba animovaného filmu" sheetId="2" r:id="rId1"/>
    <sheet name="LG" sheetId="3" r:id="rId2"/>
    <sheet name="TL" sheetId="4" r:id="rId3"/>
    <sheet name="MR" sheetId="5" r:id="rId4"/>
    <sheet name="DŠ" sheetId="6" r:id="rId5"/>
    <sheet name="ZZ" sheetId="7" r:id="rId6"/>
  </sheets>
  <definedNames>
    <definedName name="_xlnm.Print_Area" localSheetId="4">DŠ!$A$1:$M$41</definedName>
    <definedName name="_xlnm.Print_Area" localSheetId="1">LG!$A$1:$M$41</definedName>
    <definedName name="_xlnm.Print_Area" localSheetId="3">MR!$A$1:$M$41</definedName>
    <definedName name="_xlnm.Print_Area" localSheetId="2">TL!$A$1:$M$41</definedName>
    <definedName name="_xlnm.Print_Area" localSheetId="0">'Výroba animovaného filmu'!$A$1:$N$41</definedName>
    <definedName name="_xlnm.Print_Area" localSheetId="5">ZZ!$A$1:$M$41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3" i="2" l="1"/>
  <c r="V33" i="2"/>
  <c r="V36" i="2"/>
  <c r="V30" i="2"/>
  <c r="V31" i="2"/>
  <c r="V35" i="2"/>
  <c r="V26" i="2"/>
  <c r="V27" i="2"/>
  <c r="V24" i="2"/>
  <c r="V25" i="2"/>
  <c r="V28" i="2"/>
  <c r="V29" i="2"/>
  <c r="V34" i="2"/>
  <c r="V32" i="2"/>
  <c r="V22" i="2"/>
  <c r="E37" i="7" l="1"/>
  <c r="E37" i="2"/>
  <c r="D37" i="2"/>
  <c r="D37" i="7" l="1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E37" i="6"/>
  <c r="D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E37" i="5"/>
  <c r="D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E37" i="4"/>
  <c r="D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E37" i="3"/>
  <c r="D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3" i="2"/>
  <c r="M33" i="2"/>
  <c r="M36" i="2"/>
  <c r="M30" i="2"/>
  <c r="M31" i="2"/>
  <c r="M35" i="2"/>
  <c r="M26" i="2"/>
  <c r="M27" i="2"/>
  <c r="M24" i="2"/>
  <c r="M25" i="2"/>
  <c r="M28" i="2"/>
  <c r="M29" i="2"/>
  <c r="M34" i="2"/>
  <c r="M32" i="2"/>
  <c r="M22" i="2"/>
  <c r="N37" i="2" l="1"/>
  <c r="N38" i="2" s="1"/>
</calcChain>
</file>

<file path=xl/sharedStrings.xml><?xml version="1.0" encoding="utf-8"?>
<sst xmlns="http://schemas.openxmlformats.org/spreadsheetml/2006/main" count="589" uniqueCount="139">
  <si>
    <t>Výroba animovaného filmu</t>
  </si>
  <si>
    <r>
      <t>Evidenční číslo výzvy:</t>
    </r>
    <r>
      <rPr>
        <sz val="9.5"/>
        <color rgb="FF000000"/>
        <rFont val="Arial"/>
        <family val="2"/>
      </rPr>
      <t xml:space="preserve">  2026-C-2-1-6</t>
    </r>
  </si>
  <si>
    <t>Cíle podpory audiovize:</t>
  </si>
  <si>
    <r>
      <rPr>
        <b/>
        <sz val="9.5"/>
        <color rgb="FF000000"/>
        <rFont val="Arial"/>
        <family val="2"/>
      </rPr>
      <t>Dotační kategorie:</t>
    </r>
    <r>
      <rPr>
        <sz val="9.5"/>
        <color rgb="FF000000"/>
        <rFont val="Arial"/>
        <family val="2"/>
      </rPr>
      <t xml:space="preserve"> Podpora animovaných audiovizuálních děl a videoher</t>
    </r>
  </si>
  <si>
    <t>1. Posílení stability producentských firem a podpora jejich dlouhodobé spolupráce s kreativními týmy.</t>
  </si>
  <si>
    <t>Dotační okruh: Výroba českého audiovizuálního díla</t>
  </si>
  <si>
    <t>2. Podpora žánrové diverzity v české audiovizi, podpora debutů a projektů pro různé cílové skupiny.</t>
  </si>
  <si>
    <r>
      <rPr>
        <b/>
        <sz val="9.5"/>
        <color rgb="FF000000"/>
        <rFont val="Arial"/>
        <family val="2"/>
      </rPr>
      <t>Lhůta pro podávání žádostí:</t>
    </r>
    <r>
      <rPr>
        <sz val="9.5"/>
        <color rgb="FF000000"/>
        <rFont val="Arial"/>
        <family val="2"/>
      </rPr>
      <t xml:space="preserve"> 19. 09. 2025–20. 10. 2025</t>
    </r>
  </si>
  <si>
    <t>3. Podpora projektů pro lokální trh i pro mezinárodní distribuci.</t>
  </si>
  <si>
    <r>
      <rPr>
        <b/>
        <sz val="9.5"/>
        <color rgb="FF000000"/>
        <rFont val="Arial"/>
        <family val="2"/>
      </rPr>
      <t>Finanční alokace:</t>
    </r>
    <r>
      <rPr>
        <sz val="9.5"/>
        <color rgb="FF000000"/>
        <rFont val="Arial"/>
        <family val="2"/>
      </rPr>
      <t xml:space="preserve"> 35 000 000 Kč</t>
    </r>
  </si>
  <si>
    <t>4. Podpora mezinárodních koprodukcí českých audiovizuálních děl, podpora exportu českých audiovizuálních děl.</t>
  </si>
  <si>
    <r>
      <rPr>
        <b/>
        <sz val="9.5"/>
        <color rgb="FF000000"/>
        <rFont val="Arial"/>
        <family val="2"/>
      </rPr>
      <t xml:space="preserve">Lhůta pro dokončení projektu: </t>
    </r>
    <r>
      <rPr>
        <sz val="9.5"/>
        <color rgb="FF000000"/>
        <rFont val="Arial"/>
        <family val="2"/>
      </rPr>
      <t xml:space="preserve">dle žádosti, nejdříve však 3 měsíce po 
zahájení (kino)distribuce na území ČR a zároveň nejpozději do 31. 12. 2032
</t>
    </r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</si>
  <si>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</si>
  <si>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Specifikace dotačního okruhu</t>
  </si>
  <si>
    <t>Podpora je určena pro celovečerní nebo krátkometrážní animovaná česká audiovizuální díla (ve smyslu § 2 odst. 1 písm. e) a písm. i) zákona o audiovizi), která splňují tyto podmínky:</t>
  </si>
  <si>
    <t>1. České audiovizuální dílo se 100% podílem výrobce nebo koproducentů na financování celkových výrobních nákladů, kteří mají místo podnikání, místo trvalého pobytu nebo sídlo na území České republiky</t>
  </si>
  <si>
    <t>nebo</t>
  </si>
  <si>
    <t>České audiovizuální dílo, na jehož výrobě se koproducenti s místem podnikání, místem trvalého pobytu nebo sídlem na území České republiky, podílí společně s koproducentem nebo koproducenty, kteří mají místo podnikání, místo trvalého pobytu nebo sídlo mimo území České republiky, a přitom platí, že: 
● U dvoustranné koprodukce musí být česká finanční účast na celkových výrobních nákladech projektu 30 % nebo vyšší 
● U třístranné a vícestranné koprodukce musí být podíl české finanční účasti na celkových výrobních nákladech projektu 15 % nebo vyšší</t>
  </si>
  <si>
    <t>Animovaným dílem se pro účely kategorie podpory animovaných audiovizuálních děl a videoher rozumí dílo 100% animované, tj. bez kontinuálního záznamu živé akce.</t>
  </si>
  <si>
    <t xml:space="preserve">Krátkometrážním audiovizuálním dílem se pro účely Státního fondu audiovize (dále jen „Fond“) rozumí dílo o délce do 60 minut včetně, celovečerním audiovizuálním dílem se pro účely Fondu rozumí dílo se stopáží delší než 60 minut. </t>
  </si>
  <si>
    <t xml:space="preserve">Rada deklaruje, že v této výzvě podpoří min. 2 režijní a/nebo producentské debuty. Cílové hodnoty nebude muset Rada dodržet, ale pokud se tak stane, bude muset své rozhodnutí zdůvodnit. 
</t>
  </si>
  <si>
    <t>evidenční číslo projektu</t>
  </si>
  <si>
    <t>název žadatele</t>
  </si>
  <si>
    <t>název projektu</t>
  </si>
  <si>
    <t>celkový rozpočet projektu</t>
  </si>
  <si>
    <t>požadovaná podpora</t>
  </si>
  <si>
    <t>bodové hodnocení skupiny hodnotitelů</t>
  </si>
  <si>
    <t>bodové hodnocení dle tvůrčího a realizačního testu</t>
  </si>
  <si>
    <t>bodové hodnocení Rada</t>
  </si>
  <si>
    <t>výše podpory</t>
  </si>
  <si>
    <t>žadatel – komplexní dílo ano/ne</t>
  </si>
  <si>
    <t>Rada – komplexní dílo ano/ne</t>
  </si>
  <si>
    <t>žadatel – intenzita podpory %</t>
  </si>
  <si>
    <t>Rada – intenzita podpory %</t>
  </si>
  <si>
    <t>žadatel – datum dokončení projektu</t>
  </si>
  <si>
    <t>Rada – lhůta pro dokončení</t>
  </si>
  <si>
    <t>tvůrčí kritéria</t>
  </si>
  <si>
    <t>realizační kritéria</t>
  </si>
  <si>
    <t>Relevance projektu k výzvě</t>
  </si>
  <si>
    <t>Potenciál pro publikum</t>
  </si>
  <si>
    <t>Relevance k předchozí činnosti žadatele</t>
  </si>
  <si>
    <t>Realizační strategie a ekonomika projektu</t>
  </si>
  <si>
    <t>Kreativní tým</t>
  </si>
  <si>
    <t>Udržitelnost</t>
  </si>
  <si>
    <t>0–30</t>
  </si>
  <si>
    <t>0–20</t>
  </si>
  <si>
    <t>0–10</t>
  </si>
  <si>
    <t>59/2026</t>
  </si>
  <si>
    <t>Pure Shore s.r.o.</t>
  </si>
  <si>
    <t>Kaštánci</t>
  </si>
  <si>
    <t>71/2026</t>
  </si>
  <si>
    <t>Bionaut s.r.o.</t>
  </si>
  <si>
    <t>Axolotlové</t>
  </si>
  <si>
    <t>76/2026</t>
  </si>
  <si>
    <t>MAUR film s.r.o.</t>
  </si>
  <si>
    <t>Město</t>
  </si>
  <si>
    <t>83/2026</t>
  </si>
  <si>
    <t>Pavel Jirák</t>
  </si>
  <si>
    <t>Emulové</t>
  </si>
  <si>
    <t>123/2026</t>
  </si>
  <si>
    <t>Helium Film s.r.o.</t>
  </si>
  <si>
    <t>Melodie neklidu</t>
  </si>
  <si>
    <t>73/2026</t>
  </si>
  <si>
    <t>animation people s.r.o.</t>
  </si>
  <si>
    <t>Přátelé z kouzelného lesa</t>
  </si>
  <si>
    <t>70/2026</t>
  </si>
  <si>
    <t>O prvním stromu</t>
  </si>
  <si>
    <t>92/2026</t>
  </si>
  <si>
    <t>Pirogy Studios s.r.o.</t>
  </si>
  <si>
    <t>Pebbi</t>
  </si>
  <si>
    <t>93/2026</t>
  </si>
  <si>
    <t>PFX CZ s.r.o.</t>
  </si>
  <si>
    <t>Family Squad</t>
  </si>
  <si>
    <t>94/2026</t>
  </si>
  <si>
    <t>nutprodukce, s.r.o.</t>
  </si>
  <si>
    <t>Poslední šichta / Last Shift</t>
  </si>
  <si>
    <t>131/2026</t>
  </si>
  <si>
    <t>Robot jménem Otis</t>
  </si>
  <si>
    <t>120/2026</t>
  </si>
  <si>
    <t>BFILM.cz s.r.o.</t>
  </si>
  <si>
    <t>Polárka</t>
  </si>
  <si>
    <t>114/2026</t>
  </si>
  <si>
    <t>DIVIZE animace s.r.o.</t>
  </si>
  <si>
    <t>Procházka přírodou</t>
  </si>
  <si>
    <t>108/2026</t>
  </si>
  <si>
    <t>Montowna s.r.o.</t>
  </si>
  <si>
    <t>Tygří dívka</t>
  </si>
  <si>
    <t>100/2026</t>
  </si>
  <si>
    <t>Analog Vison s.r.o.</t>
  </si>
  <si>
    <t>Princezna a vlk</t>
  </si>
  <si>
    <t>zbývá</t>
  </si>
  <si>
    <t>0-30</t>
  </si>
  <si>
    <t>0-20</t>
  </si>
  <si>
    <t>0-10</t>
  </si>
  <si>
    <t>ne</t>
  </si>
  <si>
    <t>64%</t>
  </si>
  <si>
    <t>01.05.2030</t>
  </si>
  <si>
    <t>ano</t>
  </si>
  <si>
    <t>58%</t>
  </si>
  <si>
    <t>30.12.2027</t>
  </si>
  <si>
    <t>60%</t>
  </si>
  <si>
    <t>31.12.2032</t>
  </si>
  <si>
    <t>78%</t>
  </si>
  <si>
    <t>30.11.2030</t>
  </si>
  <si>
    <t>80%</t>
  </si>
  <si>
    <t>30. 1. 2027</t>
  </si>
  <si>
    <t>38%</t>
  </si>
  <si>
    <t>1.6.2029</t>
  </si>
  <si>
    <t>54%</t>
  </si>
  <si>
    <t>1.6.2028</t>
  </si>
  <si>
    <t>61%</t>
  </si>
  <si>
    <t>20.10.2028</t>
  </si>
  <si>
    <t>90%</t>
  </si>
  <si>
    <t>14.5.2029</t>
  </si>
  <si>
    <t>31.12.2026</t>
  </si>
  <si>
    <t>70%</t>
  </si>
  <si>
    <t>31. 12. 2026</t>
  </si>
  <si>
    <t>74%</t>
  </si>
  <si>
    <t>31.12.2028</t>
  </si>
  <si>
    <t>73%</t>
  </si>
  <si>
    <t>31.12.2030</t>
  </si>
  <si>
    <t>Rada – náročné aduiovizuální dílo
ano/ne</t>
  </si>
  <si>
    <t>maximální podíl podpory na celkových nákladech</t>
  </si>
  <si>
    <t>ano - 30 %</t>
  </si>
  <si>
    <t>0059-2026</t>
  </si>
  <si>
    <t>0071-2026</t>
  </si>
  <si>
    <t>0094-2026</t>
  </si>
  <si>
    <t>0131-2026</t>
  </si>
  <si>
    <t>0092-2026</t>
  </si>
  <si>
    <t>0093-2026</t>
  </si>
  <si>
    <t>0120-2026</t>
  </si>
  <si>
    <t>0114-2026</t>
  </si>
  <si>
    <t>0123-2026</t>
  </si>
  <si>
    <t>0073-2026</t>
  </si>
  <si>
    <t>0100-2026</t>
  </si>
  <si>
    <t>0076-2026</t>
  </si>
  <si>
    <t>0108-2026</t>
  </si>
  <si>
    <t>0070-2026</t>
  </si>
  <si>
    <t>0083-2026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</si>
</sst>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[$-405]d\.\ mmmm\ yyyy;@"/>
  </numFmts>
  <fonts count="12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theme="1"/>
      <name val="Arial"/>
      <family val="2"/>
    </font>
    <font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/>
      <top/>
      <bottom style="thin">
        <color rgb="FFB4B4B4"/>
      </bottom>
      <diagonal/>
    </border>
    <border>
      <left/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/>
      <right style="thin">
        <color rgb="FFB4B4B4"/>
      </right>
      <top/>
      <bottom/>
      <diagonal/>
    </border>
    <border>
      <left/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/>
      <diagonal/>
    </border>
    <border>
      <left style="thin">
        <color rgb="FFB4B4B4"/>
      </left>
      <right/>
      <top/>
      <bottom/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rgb="FFB4B4B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B4B4B4"/>
      </left>
      <right style="thin">
        <color rgb="FFB4B4B4"/>
      </right>
      <top/>
      <bottom style="thin">
        <color theme="2" tint="-9.9978637043366805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 applyFill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left" vertical="top"/>
    </xf>
    <xf numFmtId="2" fontId="3" fillId="0" borderId="2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2" fontId="1" fillId="0" borderId="3" xfId="0" applyNumberFormat="1" applyFont="1" applyBorder="1" applyAlignment="1">
      <alignment horizontal="left" vertical="top" wrapText="1"/>
    </xf>
    <xf numFmtId="0" fontId="1" fillId="2" borderId="10" xfId="0" applyFont="1" applyFill="1" applyBorder="1" applyAlignment="1">
      <alignment vertical="top" wrapText="1"/>
    </xf>
    <xf numFmtId="2" fontId="3" fillId="0" borderId="17" xfId="0" applyNumberFormat="1" applyFont="1" applyBorder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horizontal="left" vertical="top"/>
    </xf>
    <xf numFmtId="165" fontId="3" fillId="2" borderId="6" xfId="0" applyNumberFormat="1" applyFont="1" applyFill="1" applyBorder="1" applyAlignment="1">
      <alignment horizontal="left" vertical="top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left"/>
    </xf>
    <xf numFmtId="2" fontId="3" fillId="0" borderId="2" xfId="0" applyNumberFormat="1" applyFont="1" applyBorder="1"/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center"/>
    </xf>
    <xf numFmtId="0" fontId="3" fillId="2" borderId="18" xfId="0" applyFont="1" applyFill="1" applyBorder="1" applyAlignment="1">
      <alignment horizontal="left" vertical="top"/>
    </xf>
    <xf numFmtId="9" fontId="3" fillId="2" borderId="3" xfId="0" applyNumberFormat="1" applyFont="1" applyFill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0" fontId="10" fillId="0" borderId="2" xfId="0" applyFont="1" applyBorder="1"/>
    <xf numFmtId="3" fontId="3" fillId="0" borderId="0" xfId="0" applyNumberFormat="1" applyFont="1" applyAlignment="1">
      <alignment horizontal="right" vertical="top"/>
    </xf>
    <xf numFmtId="3" fontId="10" fillId="0" borderId="2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vertical="top"/>
    </xf>
    <xf numFmtId="2" fontId="11" fillId="0" borderId="2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center"/>
    </xf>
    <xf numFmtId="49" fontId="6" fillId="0" borderId="18" xfId="0" applyNumberFormat="1" applyFont="1" applyBorder="1" applyAlignment="1">
      <alignment horizontal="right"/>
    </xf>
    <xf numFmtId="14" fontId="11" fillId="0" borderId="18" xfId="0" applyNumberFormat="1" applyFont="1" applyBorder="1" applyAlignment="1">
      <alignment horizontal="right"/>
    </xf>
    <xf numFmtId="49" fontId="6" fillId="2" borderId="18" xfId="0" applyNumberFormat="1" applyFont="1" applyFill="1" applyBorder="1" applyAlignment="1">
      <alignment horizontal="center"/>
    </xf>
    <xf numFmtId="49" fontId="6" fillId="2" borderId="18" xfId="0" applyNumberFormat="1" applyFont="1" applyFill="1" applyBorder="1" applyAlignment="1">
      <alignment horizontal="right"/>
    </xf>
    <xf numFmtId="9" fontId="3" fillId="2" borderId="18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right" vertical="top"/>
    </xf>
    <xf numFmtId="14" fontId="3" fillId="2" borderId="18" xfId="0" applyNumberFormat="1" applyFon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3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0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2" fontId="1" fillId="2" borderId="3" xfId="0" applyNumberFormat="1" applyFont="1" applyFill="1" applyBorder="1" applyAlignment="1">
      <alignment horizontal="left" vertical="top" wrapText="1"/>
    </xf>
    <xf numFmtId="2" fontId="1" fillId="2" borderId="13" xfId="0" applyNumberFormat="1" applyFont="1" applyFill="1" applyBorder="1" applyAlignment="1">
      <alignment horizontal="left" vertical="top" wrapText="1"/>
    </xf>
    <xf numFmtId="2" fontId="1" fillId="2" borderId="16" xfId="0" applyNumberFormat="1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 wrapText="1"/>
    </xf>
  </cellXfs>
  <cellStyles count="3">
    <cellStyle name="Čárka 2" xfId="1" xr:uid="{00000000-0005-0000-0000-000000000000}"/>
    <cellStyle name="Normální" xfId="0" builtinId="0"/>
    <cellStyle name="Normální 2" xfId="2" xr:uid="{1186FFC1-50D8-41A4-837A-E340FC74D25E}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8"/>
  <sheetViews>
    <sheetView tabSelected="1" zoomScale="92" zoomScaleNormal="9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4" width="14.44140625" style="2" customWidth="1"/>
    <col min="15" max="19" width="13.44140625" style="2" customWidth="1"/>
    <col min="20" max="22" width="13.44140625" style="23" customWidth="1"/>
    <col min="23" max="16384" width="9.109375" style="2"/>
  </cols>
  <sheetData>
    <row r="1" spans="1:14" ht="38.25" customHeight="1" x14ac:dyDescent="0.3">
      <c r="A1" s="1" t="s">
        <v>0</v>
      </c>
    </row>
    <row r="2" spans="1:14" ht="15" customHeight="1" x14ac:dyDescent="0.3">
      <c r="A2" s="22" t="s">
        <v>1</v>
      </c>
      <c r="D2" s="3" t="s">
        <v>2</v>
      </c>
    </row>
    <row r="3" spans="1:14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26.25" customHeight="1" x14ac:dyDescent="0.3">
      <c r="A7" s="59" t="s">
        <v>11</v>
      </c>
      <c r="B7" s="60"/>
      <c r="C7" s="60"/>
    </row>
    <row r="8" spans="1:14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  <c r="N9" s="58"/>
    </row>
    <row r="10" spans="1:14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4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14" ht="54.75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4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1:14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14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14" ht="15" customHeight="1" x14ac:dyDescent="0.3">
      <c r="A16" s="3"/>
    </row>
    <row r="17" spans="1:22" ht="15" customHeight="1" x14ac:dyDescent="0.3">
      <c r="A17" s="3"/>
      <c r="H17" s="3"/>
      <c r="I17" s="3"/>
      <c r="J17" s="3"/>
      <c r="N17" s="16"/>
    </row>
    <row r="18" spans="1:22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  <c r="N18" s="55" t="s">
        <v>29</v>
      </c>
      <c r="O18" s="55" t="s">
        <v>30</v>
      </c>
      <c r="P18" s="55" t="s">
        <v>31</v>
      </c>
      <c r="Q18" s="55" t="s">
        <v>121</v>
      </c>
      <c r="R18" s="68" t="s">
        <v>32</v>
      </c>
      <c r="S18" s="68" t="s">
        <v>33</v>
      </c>
      <c r="T18" s="49" t="s">
        <v>34</v>
      </c>
      <c r="U18" s="49" t="s">
        <v>35</v>
      </c>
      <c r="V18" s="49" t="s">
        <v>122</v>
      </c>
    </row>
    <row r="19" spans="1:22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  <c r="N19" s="56"/>
      <c r="O19" s="56"/>
      <c r="P19" s="56"/>
      <c r="Q19" s="56"/>
      <c r="R19" s="69"/>
      <c r="S19" s="69"/>
      <c r="T19" s="50"/>
      <c r="U19" s="50"/>
      <c r="V19" s="50"/>
    </row>
    <row r="20" spans="1:22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  <c r="N20" s="56"/>
      <c r="O20" s="56"/>
      <c r="P20" s="56"/>
      <c r="Q20" s="56"/>
      <c r="R20" s="69"/>
      <c r="S20" s="69"/>
      <c r="T20" s="50"/>
      <c r="U20" s="50"/>
      <c r="V20" s="50"/>
    </row>
    <row r="21" spans="1:22" ht="30.9" customHeight="1" x14ac:dyDescent="0.3">
      <c r="A21" s="63"/>
      <c r="B21" s="64"/>
      <c r="C21" s="64"/>
      <c r="D21" s="64"/>
      <c r="E21" s="67"/>
      <c r="F21" s="17"/>
      <c r="G21" s="13" t="s">
        <v>44</v>
      </c>
      <c r="H21" s="13" t="s">
        <v>45</v>
      </c>
      <c r="I21" s="13" t="s">
        <v>46</v>
      </c>
      <c r="J21" s="13" t="s">
        <v>45</v>
      </c>
      <c r="K21" s="13" t="s">
        <v>46</v>
      </c>
      <c r="L21" s="13" t="s">
        <v>46</v>
      </c>
      <c r="M21" s="13"/>
      <c r="N21" s="64"/>
      <c r="O21" s="57"/>
      <c r="P21" s="57"/>
      <c r="Q21" s="77"/>
      <c r="R21" s="69"/>
      <c r="S21" s="69"/>
      <c r="T21" s="50"/>
      <c r="U21" s="50"/>
      <c r="V21" s="50"/>
    </row>
    <row r="22" spans="1:22" ht="12.75" customHeight="1" x14ac:dyDescent="0.25">
      <c r="A22" s="25" t="s">
        <v>124</v>
      </c>
      <c r="B22" s="25" t="s">
        <v>48</v>
      </c>
      <c r="C22" s="25" t="s">
        <v>49</v>
      </c>
      <c r="D22" s="26">
        <v>62500000</v>
      </c>
      <c r="E22" s="26">
        <v>12500000</v>
      </c>
      <c r="F22" s="29">
        <v>83</v>
      </c>
      <c r="G22" s="7">
        <v>26.2</v>
      </c>
      <c r="H22" s="7">
        <v>19.2</v>
      </c>
      <c r="I22" s="7">
        <v>7.4</v>
      </c>
      <c r="J22" s="7">
        <v>8</v>
      </c>
      <c r="K22" s="7">
        <v>19</v>
      </c>
      <c r="L22" s="7">
        <v>8.1999999999999993</v>
      </c>
      <c r="M22" s="19">
        <f t="shared" ref="M22:M36" si="0">SUM(G22:L22)</f>
        <v>88</v>
      </c>
      <c r="N22" s="8">
        <v>12500000</v>
      </c>
      <c r="O22" s="41" t="s">
        <v>94</v>
      </c>
      <c r="P22" s="32" t="s">
        <v>94</v>
      </c>
      <c r="Q22" s="32" t="s">
        <v>97</v>
      </c>
      <c r="R22" s="41" t="s">
        <v>95</v>
      </c>
      <c r="S22" s="46">
        <v>0.9</v>
      </c>
      <c r="T22" s="42" t="s">
        <v>96</v>
      </c>
      <c r="U22" s="47">
        <v>48579</v>
      </c>
      <c r="V22" s="33">
        <f t="shared" ref="V22:V36" si="1">N22/(0.8*D22)</f>
        <v>0.25</v>
      </c>
    </row>
    <row r="23" spans="1:22" ht="12.75" customHeight="1" x14ac:dyDescent="0.25">
      <c r="A23" s="25" t="s">
        <v>125</v>
      </c>
      <c r="B23" s="25" t="s">
        <v>51</v>
      </c>
      <c r="C23" s="25" t="s">
        <v>52</v>
      </c>
      <c r="D23" s="26">
        <v>117954120</v>
      </c>
      <c r="E23" s="26">
        <v>20000000</v>
      </c>
      <c r="F23" s="31">
        <v>79.6666666666667</v>
      </c>
      <c r="G23" s="27">
        <v>25.4</v>
      </c>
      <c r="H23" s="7">
        <v>17.2</v>
      </c>
      <c r="I23" s="7">
        <v>8.8000000000000007</v>
      </c>
      <c r="J23" s="7">
        <v>9.4</v>
      </c>
      <c r="K23" s="7">
        <v>18.399999999999999</v>
      </c>
      <c r="L23" s="7">
        <v>8.1999999999999993</v>
      </c>
      <c r="M23" s="19">
        <f t="shared" si="0"/>
        <v>87.399999999999991</v>
      </c>
      <c r="N23" s="8">
        <v>18900000</v>
      </c>
      <c r="O23" s="41" t="s">
        <v>97</v>
      </c>
      <c r="P23" s="32" t="s">
        <v>123</v>
      </c>
      <c r="Q23" s="32" t="s">
        <v>97</v>
      </c>
      <c r="R23" s="41" t="s">
        <v>100</v>
      </c>
      <c r="S23" s="46">
        <v>0.9</v>
      </c>
      <c r="T23" s="42" t="s">
        <v>101</v>
      </c>
      <c r="U23" s="47">
        <v>48579</v>
      </c>
      <c r="V23" s="33">
        <f t="shared" si="1"/>
        <v>0.20028973977339665</v>
      </c>
    </row>
    <row r="24" spans="1:22" ht="12.75" customHeight="1" x14ac:dyDescent="0.25">
      <c r="A24" s="25" t="s">
        <v>126</v>
      </c>
      <c r="B24" s="25" t="s">
        <v>74</v>
      </c>
      <c r="C24" s="25" t="s">
        <v>75</v>
      </c>
      <c r="D24" s="26">
        <v>7358000</v>
      </c>
      <c r="E24" s="26">
        <v>3600000</v>
      </c>
      <c r="F24" s="31">
        <v>85.6666666666667</v>
      </c>
      <c r="G24" s="27">
        <v>27.6</v>
      </c>
      <c r="H24" s="7">
        <v>16.2</v>
      </c>
      <c r="I24" s="7">
        <v>9</v>
      </c>
      <c r="J24" s="7">
        <v>9.6</v>
      </c>
      <c r="K24" s="7">
        <v>16.399999999999999</v>
      </c>
      <c r="L24" s="7">
        <v>8.1999999999999993</v>
      </c>
      <c r="M24" s="19">
        <f t="shared" si="0"/>
        <v>87</v>
      </c>
      <c r="N24" s="8">
        <v>3600000</v>
      </c>
      <c r="O24" s="41" t="s">
        <v>94</v>
      </c>
      <c r="P24" s="32" t="s">
        <v>94</v>
      </c>
      <c r="Q24" s="32" t="s">
        <v>97</v>
      </c>
      <c r="R24" s="41" t="s">
        <v>112</v>
      </c>
      <c r="S24" s="46">
        <v>0.9</v>
      </c>
      <c r="T24" s="42" t="s">
        <v>113</v>
      </c>
      <c r="U24" s="47">
        <v>48579</v>
      </c>
      <c r="V24" s="33">
        <f t="shared" si="1"/>
        <v>0.61157923348736065</v>
      </c>
    </row>
    <row r="25" spans="1:22" ht="12.75" customHeight="1" x14ac:dyDescent="0.25">
      <c r="A25" s="25" t="s">
        <v>127</v>
      </c>
      <c r="B25" s="25" t="s">
        <v>54</v>
      </c>
      <c r="C25" s="25" t="s">
        <v>77</v>
      </c>
      <c r="D25" s="26">
        <v>79376500</v>
      </c>
      <c r="E25" s="26">
        <v>20500000</v>
      </c>
      <c r="F25" s="31">
        <v>74</v>
      </c>
      <c r="G25" s="27">
        <v>26</v>
      </c>
      <c r="H25" s="7">
        <v>15.8</v>
      </c>
      <c r="I25" s="7">
        <v>8.1999999999999993</v>
      </c>
      <c r="J25" s="7">
        <v>7.8</v>
      </c>
      <c r="K25" s="7">
        <v>15.6</v>
      </c>
      <c r="L25" s="7">
        <v>7.8</v>
      </c>
      <c r="M25" s="19">
        <f t="shared" si="0"/>
        <v>81.199999999999989</v>
      </c>
      <c r="N25" s="8"/>
      <c r="O25" s="41" t="s">
        <v>94</v>
      </c>
      <c r="P25" s="32"/>
      <c r="Q25" s="32"/>
      <c r="R25" s="41" t="s">
        <v>119</v>
      </c>
      <c r="S25" s="46"/>
      <c r="T25" s="42" t="s">
        <v>120</v>
      </c>
      <c r="U25" s="48"/>
      <c r="V25" s="33">
        <f t="shared" si="1"/>
        <v>0</v>
      </c>
    </row>
    <row r="26" spans="1:22" ht="12.75" customHeight="1" x14ac:dyDescent="0.25">
      <c r="A26" s="25" t="s">
        <v>128</v>
      </c>
      <c r="B26" s="25" t="s">
        <v>68</v>
      </c>
      <c r="C26" s="25" t="s">
        <v>69</v>
      </c>
      <c r="D26" s="26">
        <v>5252813</v>
      </c>
      <c r="E26" s="26">
        <v>1694785</v>
      </c>
      <c r="F26" s="31">
        <v>59.6666666666667</v>
      </c>
      <c r="G26" s="27">
        <v>24.2</v>
      </c>
      <c r="H26" s="7">
        <v>17.2</v>
      </c>
      <c r="I26" s="7">
        <v>5.8</v>
      </c>
      <c r="J26" s="7">
        <v>7.6</v>
      </c>
      <c r="K26" s="7">
        <v>16.2</v>
      </c>
      <c r="L26" s="7">
        <v>8</v>
      </c>
      <c r="M26" s="19">
        <f t="shared" si="0"/>
        <v>79</v>
      </c>
      <c r="N26" s="8"/>
      <c r="O26" s="41" t="s">
        <v>94</v>
      </c>
      <c r="P26" s="32"/>
      <c r="Q26" s="32"/>
      <c r="R26" s="41" t="s">
        <v>108</v>
      </c>
      <c r="S26" s="46"/>
      <c r="T26" s="42" t="s">
        <v>109</v>
      </c>
      <c r="U26" s="47"/>
      <c r="V26" s="33">
        <f t="shared" si="1"/>
        <v>0</v>
      </c>
    </row>
    <row r="27" spans="1:22" ht="12.75" customHeight="1" x14ac:dyDescent="0.25">
      <c r="A27" s="25" t="s">
        <v>129</v>
      </c>
      <c r="B27" s="25" t="s">
        <v>71</v>
      </c>
      <c r="C27" s="25" t="s">
        <v>72</v>
      </c>
      <c r="D27" s="26">
        <v>79183509</v>
      </c>
      <c r="E27" s="26">
        <v>10000000</v>
      </c>
      <c r="F27" s="31">
        <v>68.3333333333333</v>
      </c>
      <c r="G27" s="27">
        <v>20.6</v>
      </c>
      <c r="H27" s="7">
        <v>14.8</v>
      </c>
      <c r="I27" s="7">
        <v>6.6</v>
      </c>
      <c r="J27" s="7">
        <v>8</v>
      </c>
      <c r="K27" s="7">
        <v>16.2</v>
      </c>
      <c r="L27" s="7">
        <v>8.1999999999999993</v>
      </c>
      <c r="M27" s="19">
        <f t="shared" si="0"/>
        <v>74.400000000000006</v>
      </c>
      <c r="N27" s="8"/>
      <c r="O27" s="41" t="s">
        <v>97</v>
      </c>
      <c r="P27" s="32"/>
      <c r="Q27" s="32"/>
      <c r="R27" s="41" t="s">
        <v>110</v>
      </c>
      <c r="S27" s="46"/>
      <c r="T27" s="43" t="s">
        <v>111</v>
      </c>
      <c r="U27" s="47"/>
      <c r="V27" s="33">
        <f t="shared" si="1"/>
        <v>0</v>
      </c>
    </row>
    <row r="28" spans="1:22" ht="12.75" customHeight="1" x14ac:dyDescent="0.3">
      <c r="A28" s="25" t="s">
        <v>130</v>
      </c>
      <c r="B28" t="s">
        <v>79</v>
      </c>
      <c r="C28" s="25" t="s">
        <v>80</v>
      </c>
      <c r="D28" s="26">
        <v>1929090</v>
      </c>
      <c r="E28" s="26">
        <v>900000</v>
      </c>
      <c r="F28" s="31">
        <v>74</v>
      </c>
      <c r="G28" s="27">
        <v>23.8</v>
      </c>
      <c r="H28" s="7">
        <v>15.2</v>
      </c>
      <c r="I28" s="7">
        <v>7.2</v>
      </c>
      <c r="J28" s="7">
        <v>7.4</v>
      </c>
      <c r="K28" s="7">
        <v>13.2</v>
      </c>
      <c r="L28" s="7">
        <v>7.6</v>
      </c>
      <c r="M28" s="19">
        <f t="shared" si="0"/>
        <v>74.399999999999991</v>
      </c>
      <c r="N28" s="8"/>
      <c r="O28" s="41" t="s">
        <v>94</v>
      </c>
      <c r="P28" s="32"/>
      <c r="Q28" s="32"/>
      <c r="R28" s="41" t="s">
        <v>102</v>
      </c>
      <c r="S28" s="46"/>
      <c r="T28" s="42" t="s">
        <v>109</v>
      </c>
      <c r="U28" s="47"/>
      <c r="V28" s="33">
        <f t="shared" si="1"/>
        <v>0</v>
      </c>
    </row>
    <row r="29" spans="1:22" ht="12.75" customHeight="1" x14ac:dyDescent="0.25">
      <c r="A29" s="25" t="s">
        <v>131</v>
      </c>
      <c r="B29" s="25" t="s">
        <v>82</v>
      </c>
      <c r="C29" s="25" t="s">
        <v>83</v>
      </c>
      <c r="D29" s="26">
        <v>5219780</v>
      </c>
      <c r="E29" s="26">
        <v>2000000</v>
      </c>
      <c r="F29" s="31">
        <v>82.6666666666667</v>
      </c>
      <c r="G29" s="27">
        <v>23.4</v>
      </c>
      <c r="H29" s="7">
        <v>13</v>
      </c>
      <c r="I29" s="7">
        <v>7</v>
      </c>
      <c r="J29" s="7">
        <v>8</v>
      </c>
      <c r="K29" s="7">
        <v>14.6</v>
      </c>
      <c r="L29" s="7">
        <v>8</v>
      </c>
      <c r="M29" s="19">
        <f t="shared" si="0"/>
        <v>74</v>
      </c>
      <c r="N29" s="8"/>
      <c r="O29" s="41" t="s">
        <v>94</v>
      </c>
      <c r="P29" s="32"/>
      <c r="Q29" s="32"/>
      <c r="R29" s="41" t="s">
        <v>117</v>
      </c>
      <c r="S29" s="46"/>
      <c r="T29" s="42" t="s">
        <v>107</v>
      </c>
      <c r="U29" s="47"/>
      <c r="V29" s="33">
        <f t="shared" si="1"/>
        <v>0</v>
      </c>
    </row>
    <row r="30" spans="1:22" ht="12.75" customHeight="1" x14ac:dyDescent="0.25">
      <c r="A30" s="25" t="s">
        <v>132</v>
      </c>
      <c r="B30" s="25" t="s">
        <v>60</v>
      </c>
      <c r="C30" s="25" t="s">
        <v>61</v>
      </c>
      <c r="D30" s="26">
        <v>10671000</v>
      </c>
      <c r="E30" s="26">
        <v>5000000</v>
      </c>
      <c r="F30" s="31">
        <v>56.6666666666667</v>
      </c>
      <c r="G30" s="27">
        <v>18.600000000000001</v>
      </c>
      <c r="H30" s="7">
        <v>12.8</v>
      </c>
      <c r="I30" s="7">
        <v>7.8</v>
      </c>
      <c r="J30" s="7">
        <v>7.8</v>
      </c>
      <c r="K30" s="7">
        <v>13.6</v>
      </c>
      <c r="L30" s="7">
        <v>7.6</v>
      </c>
      <c r="M30" s="19">
        <f t="shared" si="0"/>
        <v>68.2</v>
      </c>
      <c r="N30" s="8"/>
      <c r="O30" s="41" t="s">
        <v>94</v>
      </c>
      <c r="P30" s="32"/>
      <c r="Q30" s="32"/>
      <c r="R30" s="41" t="s">
        <v>95</v>
      </c>
      <c r="S30" s="46"/>
      <c r="T30" s="42" t="s">
        <v>118</v>
      </c>
      <c r="U30" s="47"/>
      <c r="V30" s="33">
        <f t="shared" si="1"/>
        <v>0</v>
      </c>
    </row>
    <row r="31" spans="1:22" ht="12.75" customHeight="1" x14ac:dyDescent="0.25">
      <c r="A31" s="25" t="s">
        <v>133</v>
      </c>
      <c r="B31" s="25" t="s">
        <v>63</v>
      </c>
      <c r="C31" s="25" t="s">
        <v>64</v>
      </c>
      <c r="D31" s="26">
        <v>125750000</v>
      </c>
      <c r="E31" s="26">
        <v>21000000</v>
      </c>
      <c r="F31" s="31">
        <v>66</v>
      </c>
      <c r="G31" s="27">
        <v>17.2</v>
      </c>
      <c r="H31" s="7">
        <v>13</v>
      </c>
      <c r="I31" s="7">
        <v>9</v>
      </c>
      <c r="J31" s="7">
        <v>6.8</v>
      </c>
      <c r="K31" s="7">
        <v>12.2</v>
      </c>
      <c r="L31" s="7">
        <v>7.2</v>
      </c>
      <c r="M31" s="19">
        <f t="shared" si="0"/>
        <v>65.400000000000006</v>
      </c>
      <c r="N31" s="8"/>
      <c r="O31" s="41" t="s">
        <v>97</v>
      </c>
      <c r="P31" s="32"/>
      <c r="Q31" s="32"/>
      <c r="R31" s="41" t="s">
        <v>102</v>
      </c>
      <c r="S31" s="46"/>
      <c r="T31" s="42" t="s">
        <v>103</v>
      </c>
      <c r="U31" s="47"/>
      <c r="V31" s="33">
        <f t="shared" si="1"/>
        <v>0</v>
      </c>
    </row>
    <row r="32" spans="1:22" ht="12.75" customHeight="1" x14ac:dyDescent="0.25">
      <c r="A32" s="25" t="s">
        <v>134</v>
      </c>
      <c r="B32" s="34" t="s">
        <v>88</v>
      </c>
      <c r="C32" s="34" t="s">
        <v>89</v>
      </c>
      <c r="D32" s="36">
        <v>1500000</v>
      </c>
      <c r="E32" s="36">
        <v>1200000</v>
      </c>
      <c r="F32" s="38">
        <v>66.6666666666667</v>
      </c>
      <c r="G32" s="34">
        <v>24.4</v>
      </c>
      <c r="H32" s="7">
        <v>12.2</v>
      </c>
      <c r="I32" s="7">
        <v>5.8</v>
      </c>
      <c r="J32" s="7">
        <v>8</v>
      </c>
      <c r="K32" s="7">
        <v>7.6</v>
      </c>
      <c r="L32" s="7">
        <v>7.4</v>
      </c>
      <c r="M32" s="19">
        <f t="shared" si="0"/>
        <v>65.399999999999991</v>
      </c>
      <c r="N32" s="8"/>
      <c r="O32" s="41" t="s">
        <v>94</v>
      </c>
      <c r="P32" s="32"/>
      <c r="Q32" s="32"/>
      <c r="R32" s="41" t="s">
        <v>104</v>
      </c>
      <c r="S32" s="46"/>
      <c r="T32" s="42" t="s">
        <v>114</v>
      </c>
      <c r="U32" s="47"/>
      <c r="V32" s="33">
        <f t="shared" si="1"/>
        <v>0</v>
      </c>
    </row>
    <row r="33" spans="1:22" ht="12.75" customHeight="1" x14ac:dyDescent="0.25">
      <c r="A33" s="25" t="s">
        <v>135</v>
      </c>
      <c r="B33" s="25" t="s">
        <v>54</v>
      </c>
      <c r="C33" s="25" t="s">
        <v>55</v>
      </c>
      <c r="D33" s="26">
        <v>1495000</v>
      </c>
      <c r="E33" s="26">
        <v>1200000</v>
      </c>
      <c r="F33" s="31">
        <v>68.3333333333333</v>
      </c>
      <c r="G33" s="27">
        <v>19.600000000000001</v>
      </c>
      <c r="H33" s="7">
        <v>10.8</v>
      </c>
      <c r="I33" s="7">
        <v>8.4</v>
      </c>
      <c r="J33" s="7">
        <v>7.2</v>
      </c>
      <c r="K33" s="7">
        <v>11.2</v>
      </c>
      <c r="L33" s="7">
        <v>7.2</v>
      </c>
      <c r="M33" s="19">
        <f t="shared" si="0"/>
        <v>64.400000000000006</v>
      </c>
      <c r="N33" s="8"/>
      <c r="O33" s="41" t="s">
        <v>94</v>
      </c>
      <c r="P33" s="32"/>
      <c r="Q33" s="32"/>
      <c r="R33" s="41" t="s">
        <v>104</v>
      </c>
      <c r="S33" s="46"/>
      <c r="T33" s="42" t="s">
        <v>105</v>
      </c>
      <c r="U33" s="47"/>
      <c r="V33" s="33">
        <f t="shared" si="1"/>
        <v>0</v>
      </c>
    </row>
    <row r="34" spans="1:22" ht="12.75" customHeight="1" x14ac:dyDescent="0.25">
      <c r="A34" s="25" t="s">
        <v>136</v>
      </c>
      <c r="B34" s="25" t="s">
        <v>85</v>
      </c>
      <c r="C34" s="25" t="s">
        <v>86</v>
      </c>
      <c r="D34" s="26">
        <v>1187499</v>
      </c>
      <c r="E34" s="26">
        <v>450000</v>
      </c>
      <c r="F34" s="31">
        <v>78.6666666666667</v>
      </c>
      <c r="G34" s="27">
        <v>17.399999999999999</v>
      </c>
      <c r="H34" s="7">
        <v>14</v>
      </c>
      <c r="I34" s="7">
        <v>7</v>
      </c>
      <c r="J34" s="7">
        <v>7.2</v>
      </c>
      <c r="K34" s="7">
        <v>11</v>
      </c>
      <c r="L34" s="7">
        <v>7</v>
      </c>
      <c r="M34" s="19">
        <f t="shared" si="0"/>
        <v>63.6</v>
      </c>
      <c r="N34" s="8"/>
      <c r="O34" s="41" t="s">
        <v>94</v>
      </c>
      <c r="P34" s="32"/>
      <c r="Q34" s="32"/>
      <c r="R34" s="41" t="s">
        <v>115</v>
      </c>
      <c r="S34" s="46"/>
      <c r="T34" s="42" t="s">
        <v>116</v>
      </c>
      <c r="U34" s="47"/>
      <c r="V34" s="33">
        <f t="shared" si="1"/>
        <v>0</v>
      </c>
    </row>
    <row r="35" spans="1:22" ht="12.75" customHeight="1" x14ac:dyDescent="0.25">
      <c r="A35" s="25" t="s">
        <v>137</v>
      </c>
      <c r="B35" s="25" t="s">
        <v>63</v>
      </c>
      <c r="C35" s="25" t="s">
        <v>66</v>
      </c>
      <c r="D35" s="26">
        <v>4136000</v>
      </c>
      <c r="E35" s="26">
        <v>1150000</v>
      </c>
      <c r="F35" s="31">
        <v>63</v>
      </c>
      <c r="G35" s="27">
        <v>12.6</v>
      </c>
      <c r="H35" s="7">
        <v>10.8</v>
      </c>
      <c r="I35" s="7">
        <v>8.6</v>
      </c>
      <c r="J35" s="7">
        <v>6</v>
      </c>
      <c r="K35" s="7">
        <v>13.4</v>
      </c>
      <c r="L35" s="7">
        <v>7.4</v>
      </c>
      <c r="M35" s="19">
        <f t="shared" si="0"/>
        <v>58.8</v>
      </c>
      <c r="N35" s="8"/>
      <c r="O35" s="41" t="s">
        <v>97</v>
      </c>
      <c r="P35" s="32"/>
      <c r="Q35" s="32"/>
      <c r="R35" s="41" t="s">
        <v>98</v>
      </c>
      <c r="S35" s="46"/>
      <c r="T35" s="42" t="s">
        <v>99</v>
      </c>
      <c r="U35" s="47"/>
      <c r="V35" s="33">
        <f t="shared" si="1"/>
        <v>0</v>
      </c>
    </row>
    <row r="36" spans="1:22" ht="12.75" customHeight="1" x14ac:dyDescent="0.25">
      <c r="A36" s="25" t="s">
        <v>138</v>
      </c>
      <c r="B36" s="35" t="s">
        <v>57</v>
      </c>
      <c r="C36" s="35" t="s">
        <v>58</v>
      </c>
      <c r="D36" s="37">
        <v>7687400</v>
      </c>
      <c r="E36" s="37">
        <v>2895600</v>
      </c>
      <c r="F36" s="39">
        <v>36.6666666666667</v>
      </c>
      <c r="G36" s="40">
        <v>12.2</v>
      </c>
      <c r="H36" s="7">
        <v>8</v>
      </c>
      <c r="I36" s="7">
        <v>4.2</v>
      </c>
      <c r="J36" s="7">
        <v>4.4000000000000004</v>
      </c>
      <c r="K36" s="7">
        <v>7.8</v>
      </c>
      <c r="L36" s="7">
        <v>7</v>
      </c>
      <c r="M36" s="19">
        <f t="shared" si="0"/>
        <v>43.599999999999994</v>
      </c>
      <c r="N36" s="8"/>
      <c r="O36" s="41" t="s">
        <v>94</v>
      </c>
      <c r="P36" s="32"/>
      <c r="Q36" s="32"/>
      <c r="R36" s="44" t="s">
        <v>106</v>
      </c>
      <c r="S36" s="46"/>
      <c r="T36" s="45" t="s">
        <v>107</v>
      </c>
      <c r="U36" s="47"/>
      <c r="V36" s="33">
        <f t="shared" si="1"/>
        <v>0</v>
      </c>
    </row>
    <row r="37" spans="1:22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  <c r="N37" s="5">
        <f>SUM(N22:N36)</f>
        <v>35000000</v>
      </c>
      <c r="S37" s="15"/>
      <c r="T37" s="24"/>
      <c r="U37" s="24"/>
      <c r="V37" s="24"/>
    </row>
    <row r="38" spans="1:22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 t="s">
        <v>90</v>
      </c>
      <c r="N38" s="5">
        <f>35000000-N37</f>
        <v>0</v>
      </c>
    </row>
  </sheetData>
  <sortState xmlns:xlrd2="http://schemas.microsoft.com/office/spreadsheetml/2017/richdata2" ref="A22:V36">
    <sortCondition descending="1" ref="M22:M36"/>
  </sortState>
  <mergeCells count="31">
    <mergeCell ref="V18:V21"/>
    <mergeCell ref="A18:A21"/>
    <mergeCell ref="B18:B21"/>
    <mergeCell ref="C18:C21"/>
    <mergeCell ref="D18:D21"/>
    <mergeCell ref="E18:E21"/>
    <mergeCell ref="R18:R21"/>
    <mergeCell ref="S18:S21"/>
    <mergeCell ref="F18:F20"/>
    <mergeCell ref="G19:H19"/>
    <mergeCell ref="N18:N21"/>
    <mergeCell ref="G18:L18"/>
    <mergeCell ref="O18:O21"/>
    <mergeCell ref="P18:P21"/>
    <mergeCell ref="Q18:Q21"/>
    <mergeCell ref="A7:C7"/>
    <mergeCell ref="D9:N9"/>
    <mergeCell ref="D13:N13"/>
    <mergeCell ref="D11:N11"/>
    <mergeCell ref="D10:N10"/>
    <mergeCell ref="D12:N12"/>
    <mergeCell ref="U18:U21"/>
    <mergeCell ref="D5:N5"/>
    <mergeCell ref="D4:N4"/>
    <mergeCell ref="D3:N3"/>
    <mergeCell ref="I19:L19"/>
    <mergeCell ref="M18:M20"/>
    <mergeCell ref="D6:N6"/>
    <mergeCell ref="D14:N14"/>
    <mergeCell ref="D15:N15"/>
    <mergeCell ref="T18:T21"/>
  </mergeCells>
  <dataValidations count="5">
    <dataValidation type="decimal" operator="lessThanOrEqual" allowBlank="1" showInputMessage="1" showErrorMessage="1" error="max. 15" sqref="I1:I19 I22:I1048576" xr:uid="{00000000-0002-0000-0000-000001000000}">
      <formula1>10</formula1>
    </dataValidation>
    <dataValidation type="decimal" operator="lessThanOrEqual" allowBlank="1" showInputMessage="1" showErrorMessage="1" error="max. 10" sqref="K1:L19 K22:L1048576" xr:uid="{00000000-0002-0000-0000-000002000000}">
      <formula1>10</formula1>
    </dataValidation>
    <dataValidation type="decimal" operator="lessThanOrEqual" allowBlank="1" showInputMessage="1" showErrorMessage="1" error="max. 40" sqref="G1:G19 G37:G1048576 G22" xr:uid="{D58BA2C8-DFF4-4E99-B25A-E125D81346B4}">
      <formula1>30</formula1>
    </dataValidation>
    <dataValidation type="decimal" operator="lessThanOrEqual" allowBlank="1" showInputMessage="1" showErrorMessage="1" error="max. 15" sqref="H1:H19 H22:H1048576" xr:uid="{97226F90-307A-463B-9838-1EB482B1D577}">
      <formula1>20</formula1>
    </dataValidation>
    <dataValidation type="decimal" operator="lessThanOrEqual" allowBlank="1" showInputMessage="1" showErrorMessage="1" error="max. 5" sqref="J1:J19 J22:J1048576" xr:uid="{0D53CE11-32EA-4EFD-A371-5C375B0353F2}">
      <formula1>20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5B5F1-3F75-4FC4-9FCD-BA3F6AF5FE03}">
  <sheetPr>
    <pageSetUpPr fitToPage="1"/>
  </sheetPr>
  <dimension ref="A1:M38"/>
  <sheetViews>
    <sheetView topLeftCell="A13" zoomScale="70" zoomScaleNormal="7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6384" width="9.109375" style="2"/>
  </cols>
  <sheetData>
    <row r="1" spans="1:13" ht="38.25" customHeight="1" x14ac:dyDescent="0.3">
      <c r="A1" s="1" t="s">
        <v>0</v>
      </c>
    </row>
    <row r="2" spans="1:13" ht="15" customHeight="1" x14ac:dyDescent="0.3">
      <c r="A2" s="22" t="s">
        <v>1</v>
      </c>
      <c r="D2" s="3" t="s">
        <v>2</v>
      </c>
    </row>
    <row r="3" spans="1:13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">
      <c r="A7" s="59" t="s">
        <v>11</v>
      </c>
      <c r="B7" s="60"/>
      <c r="C7" s="60"/>
    </row>
    <row r="8" spans="1:13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">
      <c r="A16" s="3"/>
    </row>
    <row r="17" spans="1:13" ht="15" customHeight="1" x14ac:dyDescent="0.3">
      <c r="A17" s="3"/>
      <c r="H17" s="3"/>
      <c r="I17" s="3"/>
      <c r="J17" s="3"/>
    </row>
    <row r="18" spans="1:13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</row>
    <row r="20" spans="1:13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</row>
    <row r="21" spans="1:13" ht="30.9" customHeight="1" x14ac:dyDescent="0.3">
      <c r="A21" s="63"/>
      <c r="B21" s="64"/>
      <c r="C21" s="64"/>
      <c r="D21" s="64"/>
      <c r="E21" s="67"/>
      <c r="F21" s="17"/>
      <c r="G21" s="13" t="s">
        <v>91</v>
      </c>
      <c r="H21" s="13" t="s">
        <v>92</v>
      </c>
      <c r="I21" s="13" t="s">
        <v>93</v>
      </c>
      <c r="J21" s="13" t="s">
        <v>92</v>
      </c>
      <c r="K21" s="13" t="s">
        <v>93</v>
      </c>
      <c r="L21" s="13" t="s">
        <v>93</v>
      </c>
      <c r="M21" s="13"/>
    </row>
    <row r="22" spans="1:13" ht="12.75" customHeight="1" x14ac:dyDescent="0.2">
      <c r="A22" s="9" t="s">
        <v>47</v>
      </c>
      <c r="B22" s="10" t="s">
        <v>48</v>
      </c>
      <c r="C22" s="11" t="s">
        <v>49</v>
      </c>
      <c r="D22" s="12">
        <v>62500000</v>
      </c>
      <c r="E22" s="12">
        <v>12500000</v>
      </c>
      <c r="F22" s="28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 x14ac:dyDescent="0.2">
      <c r="A23" s="9" t="s">
        <v>50</v>
      </c>
      <c r="B23" s="10" t="s">
        <v>51</v>
      </c>
      <c r="C23" s="11" t="s">
        <v>52</v>
      </c>
      <c r="D23" s="12">
        <v>117954120</v>
      </c>
      <c r="E23" s="12">
        <v>20000000</v>
      </c>
      <c r="F23" s="28">
        <v>79.6666666666667</v>
      </c>
      <c r="G23" s="7">
        <v>28</v>
      </c>
      <c r="H23" s="7">
        <v>18</v>
      </c>
      <c r="I23" s="7">
        <v>8</v>
      </c>
      <c r="J23" s="7">
        <v>9</v>
      </c>
      <c r="K23" s="7">
        <v>19</v>
      </c>
      <c r="L23" s="7">
        <v>7</v>
      </c>
      <c r="M23" s="19">
        <f t="shared" ref="M23:M36" si="0">SUM(G23:L23)</f>
        <v>89</v>
      </c>
    </row>
    <row r="24" spans="1:13" ht="12.75" customHeight="1" x14ac:dyDescent="0.2">
      <c r="A24" s="9" t="s">
        <v>53</v>
      </c>
      <c r="B24" s="10" t="s">
        <v>54</v>
      </c>
      <c r="C24" s="11" t="s">
        <v>55</v>
      </c>
      <c r="D24" s="12">
        <v>1495000</v>
      </c>
      <c r="E24" s="12">
        <v>1200000</v>
      </c>
      <c r="F24" s="28">
        <v>68.3333333333333</v>
      </c>
      <c r="G24" s="7">
        <v>20</v>
      </c>
      <c r="H24" s="7">
        <v>10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66</v>
      </c>
    </row>
    <row r="25" spans="1:13" ht="12.75" customHeight="1" x14ac:dyDescent="0.2">
      <c r="A25" s="9" t="s">
        <v>56</v>
      </c>
      <c r="B25" s="10" t="s">
        <v>57</v>
      </c>
      <c r="C25" s="11" t="s">
        <v>58</v>
      </c>
      <c r="D25" s="12">
        <v>7687400</v>
      </c>
      <c r="E25" s="12">
        <v>2895600</v>
      </c>
      <c r="F25" s="28">
        <v>36.6666666666667</v>
      </c>
      <c r="G25" s="7">
        <v>9</v>
      </c>
      <c r="H25" s="7">
        <v>10</v>
      </c>
      <c r="I25" s="7">
        <v>5</v>
      </c>
      <c r="J25" s="7">
        <v>4</v>
      </c>
      <c r="K25" s="7">
        <v>11</v>
      </c>
      <c r="L25" s="7">
        <v>8</v>
      </c>
      <c r="M25" s="19">
        <f t="shared" si="0"/>
        <v>47</v>
      </c>
    </row>
    <row r="26" spans="1:13" ht="12.75" customHeight="1" x14ac:dyDescent="0.2">
      <c r="A26" s="9" t="s">
        <v>59</v>
      </c>
      <c r="B26" s="10" t="s">
        <v>60</v>
      </c>
      <c r="C26" s="11" t="s">
        <v>61</v>
      </c>
      <c r="D26" s="12">
        <v>10671000</v>
      </c>
      <c r="E26" s="12">
        <v>5000000</v>
      </c>
      <c r="F26" s="28">
        <v>56.6666666666667</v>
      </c>
      <c r="G26" s="7">
        <v>18</v>
      </c>
      <c r="H26" s="7">
        <v>14</v>
      </c>
      <c r="I26" s="7">
        <v>8</v>
      </c>
      <c r="J26" s="7">
        <v>8</v>
      </c>
      <c r="K26" s="7">
        <v>16</v>
      </c>
      <c r="L26" s="7">
        <v>7</v>
      </c>
      <c r="M26" s="19">
        <f t="shared" si="0"/>
        <v>71</v>
      </c>
    </row>
    <row r="27" spans="1:13" ht="12.75" customHeight="1" x14ac:dyDescent="0.2">
      <c r="A27" s="9" t="s">
        <v>62</v>
      </c>
      <c r="B27" s="10" t="s">
        <v>63</v>
      </c>
      <c r="C27" s="11" t="s">
        <v>64</v>
      </c>
      <c r="D27" s="12">
        <v>125750000</v>
      </c>
      <c r="E27" s="12">
        <v>21000000</v>
      </c>
      <c r="F27" s="28">
        <v>66</v>
      </c>
      <c r="G27" s="7">
        <v>15</v>
      </c>
      <c r="H27" s="7">
        <v>13</v>
      </c>
      <c r="I27" s="7">
        <v>8</v>
      </c>
      <c r="J27" s="7">
        <v>8</v>
      </c>
      <c r="K27" s="7">
        <v>14</v>
      </c>
      <c r="L27" s="7">
        <v>7</v>
      </c>
      <c r="M27" s="19">
        <f t="shared" si="0"/>
        <v>65</v>
      </c>
    </row>
    <row r="28" spans="1:13" ht="12.75" customHeight="1" x14ac:dyDescent="0.2">
      <c r="A28" s="9" t="s">
        <v>65</v>
      </c>
      <c r="B28" s="10" t="s">
        <v>63</v>
      </c>
      <c r="C28" s="11" t="s">
        <v>66</v>
      </c>
      <c r="D28" s="12">
        <v>4136000</v>
      </c>
      <c r="E28" s="12">
        <v>1150000</v>
      </c>
      <c r="F28" s="28">
        <v>63</v>
      </c>
      <c r="G28" s="7">
        <v>14</v>
      </c>
      <c r="H28" s="7">
        <v>12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63</v>
      </c>
    </row>
    <row r="29" spans="1:13" ht="12.75" customHeight="1" x14ac:dyDescent="0.2">
      <c r="A29" s="9" t="s">
        <v>67</v>
      </c>
      <c r="B29" s="10" t="s">
        <v>68</v>
      </c>
      <c r="C29" s="11" t="s">
        <v>69</v>
      </c>
      <c r="D29" s="12">
        <v>5252813</v>
      </c>
      <c r="E29" s="12">
        <v>1694785</v>
      </c>
      <c r="F29" s="28">
        <v>59.6666666666667</v>
      </c>
      <c r="G29" s="7">
        <v>29</v>
      </c>
      <c r="H29" s="7">
        <v>20</v>
      </c>
      <c r="I29" s="7">
        <v>6</v>
      </c>
      <c r="J29" s="7">
        <v>7</v>
      </c>
      <c r="K29" s="7">
        <v>18</v>
      </c>
      <c r="L29" s="7">
        <v>8</v>
      </c>
      <c r="M29" s="19">
        <f t="shared" si="0"/>
        <v>88</v>
      </c>
    </row>
    <row r="30" spans="1:13" ht="12.75" customHeight="1" x14ac:dyDescent="0.2">
      <c r="A30" s="9" t="s">
        <v>70</v>
      </c>
      <c r="B30" s="10" t="s">
        <v>71</v>
      </c>
      <c r="C30" s="11" t="s">
        <v>72</v>
      </c>
      <c r="D30" s="12">
        <v>79183509</v>
      </c>
      <c r="E30" s="12">
        <v>10000000</v>
      </c>
      <c r="F30" s="28">
        <v>68.3333333333333</v>
      </c>
      <c r="G30" s="7">
        <v>20</v>
      </c>
      <c r="H30" s="7">
        <v>17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76</v>
      </c>
    </row>
    <row r="31" spans="1:13" ht="12.75" customHeight="1" x14ac:dyDescent="0.2">
      <c r="A31" s="9" t="s">
        <v>73</v>
      </c>
      <c r="B31" s="10" t="s">
        <v>74</v>
      </c>
      <c r="C31" s="11" t="s">
        <v>75</v>
      </c>
      <c r="D31" s="12">
        <v>7358000</v>
      </c>
      <c r="E31" s="12">
        <v>3600000</v>
      </c>
      <c r="F31" s="28">
        <v>85.6666666666667</v>
      </c>
      <c r="G31" s="7">
        <v>28</v>
      </c>
      <c r="H31" s="7">
        <v>17</v>
      </c>
      <c r="I31" s="7">
        <v>9</v>
      </c>
      <c r="J31" s="7">
        <v>9</v>
      </c>
      <c r="K31" s="7">
        <v>9</v>
      </c>
      <c r="L31" s="7">
        <v>8</v>
      </c>
      <c r="M31" s="19">
        <f t="shared" si="0"/>
        <v>80</v>
      </c>
    </row>
    <row r="32" spans="1:13" ht="12.75" customHeight="1" x14ac:dyDescent="0.2">
      <c r="A32" s="9" t="s">
        <v>76</v>
      </c>
      <c r="B32" s="10" t="s">
        <v>54</v>
      </c>
      <c r="C32" s="11" t="s">
        <v>77</v>
      </c>
      <c r="D32" s="12">
        <v>79376500</v>
      </c>
      <c r="E32" s="12">
        <v>20500000</v>
      </c>
      <c r="F32" s="28">
        <v>74</v>
      </c>
      <c r="G32" s="7">
        <v>30</v>
      </c>
      <c r="H32" s="7">
        <v>19</v>
      </c>
      <c r="I32" s="7">
        <v>7</v>
      </c>
      <c r="J32" s="7">
        <v>8</v>
      </c>
      <c r="K32" s="7">
        <v>16</v>
      </c>
      <c r="L32" s="7">
        <v>8</v>
      </c>
      <c r="M32" s="19">
        <f t="shared" si="0"/>
        <v>88</v>
      </c>
    </row>
    <row r="33" spans="1:13" ht="12.75" customHeight="1" x14ac:dyDescent="0.2">
      <c r="A33" s="9" t="s">
        <v>78</v>
      </c>
      <c r="B33" s="10" t="s">
        <v>79</v>
      </c>
      <c r="C33" s="11" t="s">
        <v>80</v>
      </c>
      <c r="D33" s="12">
        <v>1929090</v>
      </c>
      <c r="E33" s="12">
        <v>900000</v>
      </c>
      <c r="F33" s="28">
        <v>74</v>
      </c>
      <c r="G33" s="7">
        <v>26</v>
      </c>
      <c r="H33" s="7">
        <v>14</v>
      </c>
      <c r="I33" s="7">
        <v>5</v>
      </c>
      <c r="J33" s="7">
        <v>7</v>
      </c>
      <c r="K33" s="7">
        <v>12</v>
      </c>
      <c r="L33" s="7">
        <v>6</v>
      </c>
      <c r="M33" s="19">
        <f t="shared" si="0"/>
        <v>70</v>
      </c>
    </row>
    <row r="34" spans="1:13" ht="12.75" customHeight="1" x14ac:dyDescent="0.2">
      <c r="A34" s="9" t="s">
        <v>81</v>
      </c>
      <c r="B34" s="10" t="s">
        <v>82</v>
      </c>
      <c r="C34" s="11" t="s">
        <v>83</v>
      </c>
      <c r="D34" s="12">
        <v>5219780</v>
      </c>
      <c r="E34" s="12">
        <v>2000000</v>
      </c>
      <c r="F34" s="28">
        <v>82.6666666666667</v>
      </c>
      <c r="G34" s="7">
        <v>21</v>
      </c>
      <c r="H34" s="7">
        <v>12</v>
      </c>
      <c r="I34" s="7">
        <v>7</v>
      </c>
      <c r="J34" s="7">
        <v>8</v>
      </c>
      <c r="K34" s="7">
        <v>15</v>
      </c>
      <c r="L34" s="7">
        <v>8</v>
      </c>
      <c r="M34" s="19">
        <f t="shared" si="0"/>
        <v>71</v>
      </c>
    </row>
    <row r="35" spans="1:13" ht="12.75" customHeight="1" x14ac:dyDescent="0.2">
      <c r="A35" s="9" t="s">
        <v>84</v>
      </c>
      <c r="B35" s="10" t="s">
        <v>85</v>
      </c>
      <c r="C35" s="11" t="s">
        <v>86</v>
      </c>
      <c r="D35" s="12">
        <v>1187499</v>
      </c>
      <c r="E35" s="12">
        <v>450000</v>
      </c>
      <c r="F35" s="28">
        <v>78.6666666666667</v>
      </c>
      <c r="G35" s="7">
        <v>16</v>
      </c>
      <c r="H35" s="7">
        <v>14</v>
      </c>
      <c r="I35" s="7">
        <v>7</v>
      </c>
      <c r="J35" s="7">
        <v>7</v>
      </c>
      <c r="K35" s="7">
        <v>13</v>
      </c>
      <c r="L35" s="7">
        <v>6</v>
      </c>
      <c r="M35" s="19">
        <f t="shared" si="0"/>
        <v>63</v>
      </c>
    </row>
    <row r="36" spans="1:13" ht="12.75" customHeight="1" x14ac:dyDescent="0.2">
      <c r="A36" s="9" t="s">
        <v>87</v>
      </c>
      <c r="B36" s="10" t="s">
        <v>88</v>
      </c>
      <c r="C36" s="11" t="s">
        <v>89</v>
      </c>
      <c r="D36" s="12">
        <v>1500000</v>
      </c>
      <c r="E36" s="12">
        <v>1200000</v>
      </c>
      <c r="F36" s="28">
        <v>66.6666666666667</v>
      </c>
      <c r="G36" s="7">
        <v>25</v>
      </c>
      <c r="H36" s="7">
        <v>13</v>
      </c>
      <c r="I36" s="7">
        <v>4</v>
      </c>
      <c r="J36" s="7">
        <v>8</v>
      </c>
      <c r="K36" s="7">
        <v>10</v>
      </c>
      <c r="L36" s="7">
        <v>8</v>
      </c>
      <c r="M36" s="19">
        <f t="shared" si="0"/>
        <v>68</v>
      </c>
    </row>
    <row r="37" spans="1:13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G19:H19"/>
    <mergeCell ref="I19:L19"/>
    <mergeCell ref="G18:L18"/>
    <mergeCell ref="M18:M20"/>
    <mergeCell ref="A18:A21"/>
    <mergeCell ref="B18:B21"/>
    <mergeCell ref="C18:C21"/>
    <mergeCell ref="D18:D21"/>
    <mergeCell ref="E18:E21"/>
    <mergeCell ref="F18:F20"/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</mergeCells>
  <dataValidations count="6">
    <dataValidation type="decimal" operator="lessThanOrEqual" allowBlank="1" showInputMessage="1" showErrorMessage="1" error="max. 10" sqref="L1:L19 L21:L1048576" xr:uid="{875698F3-ADA0-422E-AB91-EB5A0BEA1656}">
      <formula1>10</formula1>
    </dataValidation>
    <dataValidation type="decimal" allowBlank="1" showInputMessage="1" showErrorMessage="1" error="max. 40" sqref="G1:G19 G21:G1048576" xr:uid="{F63D0F08-3603-42F9-9F58-15738EA00E51}">
      <formula1>0</formula1>
      <formula2>30</formula2>
    </dataValidation>
    <dataValidation type="decimal" allowBlank="1" showInputMessage="1" showErrorMessage="1" error="max. 15" sqref="H1:H19 H21:H1048576" xr:uid="{F61ACC6D-12C9-4B5B-8A81-CAB7214FDB21}">
      <formula1>0</formula1>
      <formula2>20</formula2>
    </dataValidation>
    <dataValidation type="decimal" allowBlank="1" showInputMessage="1" showErrorMessage="1" error="max. 15" sqref="I1:I19 I21:I1048576" xr:uid="{A5A292AB-5291-4DB8-A66A-FE9190B272E0}">
      <formula1>0</formula1>
      <formula2>10</formula2>
    </dataValidation>
    <dataValidation type="decimal" allowBlank="1" showInputMessage="1" showErrorMessage="1" error="max. 5" sqref="J1:J19 J21:J1048576" xr:uid="{98DFCC49-A75B-454A-91D2-41975EA8DB4C}">
      <formula1>0</formula1>
      <formula2>20</formula2>
    </dataValidation>
    <dataValidation type="decimal" allowBlank="1" showInputMessage="1" showErrorMessage="1" error="max. 10" sqref="K1:K19 K21:K1048576" xr:uid="{974CBD54-9713-429A-9F33-6007966FCC27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7E87-D849-4F09-9D07-C9E9DB5F3659}">
  <sheetPr>
    <pageSetUpPr fitToPage="1"/>
  </sheetPr>
  <dimension ref="A1:M38"/>
  <sheetViews>
    <sheetView topLeftCell="A3" zoomScale="57" zoomScaleNormal="7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6384" width="9.109375" style="2"/>
  </cols>
  <sheetData>
    <row r="1" spans="1:13" ht="38.25" customHeight="1" x14ac:dyDescent="0.3">
      <c r="A1" s="1" t="s">
        <v>0</v>
      </c>
    </row>
    <row r="2" spans="1:13" ht="15" customHeight="1" x14ac:dyDescent="0.3">
      <c r="A2" s="22" t="s">
        <v>1</v>
      </c>
      <c r="D2" s="3" t="s">
        <v>2</v>
      </c>
    </row>
    <row r="3" spans="1:13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">
      <c r="A7" s="59" t="s">
        <v>11</v>
      </c>
      <c r="B7" s="60"/>
      <c r="C7" s="60"/>
    </row>
    <row r="8" spans="1:13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">
      <c r="A16" s="3"/>
    </row>
    <row r="17" spans="1:13" ht="15" customHeight="1" x14ac:dyDescent="0.3">
      <c r="A17" s="3"/>
      <c r="H17" s="3"/>
      <c r="I17" s="3"/>
      <c r="J17" s="3"/>
    </row>
    <row r="18" spans="1:13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</row>
    <row r="20" spans="1:13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</row>
    <row r="21" spans="1:13" ht="30.9" customHeight="1" x14ac:dyDescent="0.3">
      <c r="A21" s="63"/>
      <c r="B21" s="64"/>
      <c r="C21" s="64"/>
      <c r="D21" s="64"/>
      <c r="E21" s="67"/>
      <c r="F21" s="17"/>
      <c r="G21" s="13" t="s">
        <v>91</v>
      </c>
      <c r="H21" s="13" t="s">
        <v>92</v>
      </c>
      <c r="I21" s="13" t="s">
        <v>93</v>
      </c>
      <c r="J21" s="13" t="s">
        <v>92</v>
      </c>
      <c r="K21" s="13" t="s">
        <v>93</v>
      </c>
      <c r="L21" s="13" t="s">
        <v>93</v>
      </c>
      <c r="M21" s="13"/>
    </row>
    <row r="22" spans="1:13" ht="12.75" customHeight="1" x14ac:dyDescent="0.25">
      <c r="A22" s="25" t="s">
        <v>47</v>
      </c>
      <c r="B22" s="25" t="s">
        <v>48</v>
      </c>
      <c r="C22" s="25" t="s">
        <v>49</v>
      </c>
      <c r="D22" s="26">
        <v>62500000</v>
      </c>
      <c r="E22" s="26">
        <v>12500000</v>
      </c>
      <c r="F22" s="29">
        <v>83</v>
      </c>
      <c r="G22" s="7">
        <v>23</v>
      </c>
      <c r="H22" s="7">
        <v>19</v>
      </c>
      <c r="I22" s="7">
        <v>7</v>
      </c>
      <c r="J22" s="7">
        <v>7</v>
      </c>
      <c r="K22" s="7">
        <v>19</v>
      </c>
      <c r="L22" s="7">
        <v>7</v>
      </c>
      <c r="M22" s="19">
        <f>SUM(G22:L22)</f>
        <v>82</v>
      </c>
    </row>
    <row r="23" spans="1:13" ht="12.75" customHeight="1" x14ac:dyDescent="0.25">
      <c r="A23" s="25" t="s">
        <v>50</v>
      </c>
      <c r="B23" s="25" t="s">
        <v>51</v>
      </c>
      <c r="C23" s="25" t="s">
        <v>52</v>
      </c>
      <c r="D23" s="26">
        <v>117954120</v>
      </c>
      <c r="E23" s="26">
        <v>20000000</v>
      </c>
      <c r="F23" s="31">
        <v>79.6666666666667</v>
      </c>
      <c r="G23" s="7">
        <v>24</v>
      </c>
      <c r="H23" s="7">
        <v>18</v>
      </c>
      <c r="I23" s="7">
        <v>8</v>
      </c>
      <c r="J23" s="7">
        <v>9</v>
      </c>
      <c r="K23" s="7">
        <v>18</v>
      </c>
      <c r="L23" s="7">
        <v>9</v>
      </c>
      <c r="M23" s="19">
        <f t="shared" ref="M23:M36" si="0">SUM(G23:L23)</f>
        <v>86</v>
      </c>
    </row>
    <row r="24" spans="1:13" ht="12.75" customHeight="1" x14ac:dyDescent="0.25">
      <c r="A24" s="25" t="s">
        <v>53</v>
      </c>
      <c r="B24" s="25" t="s">
        <v>54</v>
      </c>
      <c r="C24" s="25" t="s">
        <v>55</v>
      </c>
      <c r="D24" s="26">
        <v>1495000</v>
      </c>
      <c r="E24" s="26">
        <v>1200000</v>
      </c>
      <c r="F24" s="31">
        <v>68.3333333333333</v>
      </c>
      <c r="G24" s="7">
        <v>22</v>
      </c>
      <c r="H24" s="7">
        <v>9</v>
      </c>
      <c r="I24" s="7">
        <v>6</v>
      </c>
      <c r="J24" s="7">
        <v>6</v>
      </c>
      <c r="K24" s="7">
        <v>8</v>
      </c>
      <c r="L24" s="7">
        <v>5</v>
      </c>
      <c r="M24" s="19">
        <f t="shared" si="0"/>
        <v>56</v>
      </c>
    </row>
    <row r="25" spans="1:13" ht="12.75" customHeight="1" x14ac:dyDescent="0.25">
      <c r="A25" s="25" t="s">
        <v>56</v>
      </c>
      <c r="B25" s="25" t="s">
        <v>57</v>
      </c>
      <c r="C25" s="25" t="s">
        <v>58</v>
      </c>
      <c r="D25" s="26">
        <v>7687400</v>
      </c>
      <c r="E25" s="26">
        <v>2895600</v>
      </c>
      <c r="F25" s="31">
        <v>36.6666666666667</v>
      </c>
      <c r="G25" s="7">
        <v>11</v>
      </c>
      <c r="H25" s="7">
        <v>9</v>
      </c>
      <c r="I25" s="7">
        <v>3</v>
      </c>
      <c r="J25" s="7">
        <v>5</v>
      </c>
      <c r="K25" s="7">
        <v>8</v>
      </c>
      <c r="L25" s="7">
        <v>4</v>
      </c>
      <c r="M25" s="19">
        <f t="shared" si="0"/>
        <v>40</v>
      </c>
    </row>
    <row r="26" spans="1:13" ht="12.75" customHeight="1" x14ac:dyDescent="0.25">
      <c r="A26" s="25" t="s">
        <v>59</v>
      </c>
      <c r="B26" s="25" t="s">
        <v>60</v>
      </c>
      <c r="C26" s="25" t="s">
        <v>61</v>
      </c>
      <c r="D26" s="26">
        <v>10671000</v>
      </c>
      <c r="E26" s="26">
        <v>5000000</v>
      </c>
      <c r="F26" s="31">
        <v>56.6666666666667</v>
      </c>
      <c r="G26" s="7">
        <v>22</v>
      </c>
      <c r="H26" s="7">
        <v>12</v>
      </c>
      <c r="I26" s="7">
        <v>9</v>
      </c>
      <c r="J26" s="7">
        <v>9</v>
      </c>
      <c r="K26" s="7">
        <v>12</v>
      </c>
      <c r="L26" s="7">
        <v>6</v>
      </c>
      <c r="M26" s="19">
        <f t="shared" si="0"/>
        <v>70</v>
      </c>
    </row>
    <row r="27" spans="1:13" ht="12.75" customHeight="1" x14ac:dyDescent="0.25">
      <c r="A27" s="25" t="s">
        <v>62</v>
      </c>
      <c r="B27" s="25" t="s">
        <v>63</v>
      </c>
      <c r="C27" s="25" t="s">
        <v>64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14</v>
      </c>
      <c r="I27" s="7">
        <v>8</v>
      </c>
      <c r="J27" s="7">
        <v>5</v>
      </c>
      <c r="K27" s="7">
        <v>11</v>
      </c>
      <c r="L27" s="7">
        <v>5</v>
      </c>
      <c r="M27" s="19">
        <f t="shared" si="0"/>
        <v>61</v>
      </c>
    </row>
    <row r="28" spans="1:13" ht="12.75" customHeight="1" x14ac:dyDescent="0.25">
      <c r="A28" s="25" t="s">
        <v>65</v>
      </c>
      <c r="B28" s="25" t="s">
        <v>63</v>
      </c>
      <c r="C28" s="25" t="s">
        <v>66</v>
      </c>
      <c r="D28" s="26">
        <v>4136000</v>
      </c>
      <c r="E28" s="26">
        <v>1150000</v>
      </c>
      <c r="F28" s="31">
        <v>63</v>
      </c>
      <c r="G28" s="7">
        <v>15</v>
      </c>
      <c r="H28" s="7">
        <v>10</v>
      </c>
      <c r="I28" s="7">
        <v>7</v>
      </c>
      <c r="J28" s="7">
        <v>7</v>
      </c>
      <c r="K28" s="7">
        <v>11</v>
      </c>
      <c r="L28" s="7">
        <v>6</v>
      </c>
      <c r="M28" s="19">
        <f t="shared" si="0"/>
        <v>56</v>
      </c>
    </row>
    <row r="29" spans="1:13" ht="12.75" customHeight="1" x14ac:dyDescent="0.25">
      <c r="A29" s="25" t="s">
        <v>67</v>
      </c>
      <c r="B29" s="25" t="s">
        <v>68</v>
      </c>
      <c r="C29" s="25" t="s">
        <v>69</v>
      </c>
      <c r="D29" s="26">
        <v>5252813</v>
      </c>
      <c r="E29" s="26">
        <v>1694785</v>
      </c>
      <c r="F29" s="31">
        <v>59.6666666666667</v>
      </c>
      <c r="G29" s="7">
        <v>21</v>
      </c>
      <c r="H29" s="7">
        <v>16</v>
      </c>
      <c r="I29" s="7">
        <v>6</v>
      </c>
      <c r="J29" s="7">
        <v>7</v>
      </c>
      <c r="K29" s="7">
        <v>16</v>
      </c>
      <c r="L29" s="7">
        <v>7</v>
      </c>
      <c r="M29" s="19">
        <f t="shared" si="0"/>
        <v>73</v>
      </c>
    </row>
    <row r="30" spans="1:13" ht="12.75" customHeight="1" x14ac:dyDescent="0.25">
      <c r="A30" s="25" t="s">
        <v>70</v>
      </c>
      <c r="B30" s="25" t="s">
        <v>71</v>
      </c>
      <c r="C30" s="25" t="s">
        <v>72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6</v>
      </c>
      <c r="J30" s="7">
        <v>7</v>
      </c>
      <c r="K30" s="7">
        <v>16</v>
      </c>
      <c r="L30" s="7">
        <v>8</v>
      </c>
      <c r="M30" s="19">
        <f t="shared" si="0"/>
        <v>73</v>
      </c>
    </row>
    <row r="31" spans="1:13" ht="12.75" customHeight="1" x14ac:dyDescent="0.25">
      <c r="A31" s="25" t="s">
        <v>73</v>
      </c>
      <c r="B31" s="25" t="s">
        <v>74</v>
      </c>
      <c r="C31" s="25" t="s">
        <v>75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8</v>
      </c>
      <c r="J31" s="7">
        <v>10</v>
      </c>
      <c r="K31" s="7">
        <v>17</v>
      </c>
      <c r="L31" s="7">
        <v>7</v>
      </c>
      <c r="M31" s="19">
        <f t="shared" si="0"/>
        <v>85</v>
      </c>
    </row>
    <row r="32" spans="1:13" ht="12.75" customHeight="1" x14ac:dyDescent="0.25">
      <c r="A32" s="25" t="s">
        <v>76</v>
      </c>
      <c r="B32" s="25" t="s">
        <v>54</v>
      </c>
      <c r="C32" s="25" t="s">
        <v>77</v>
      </c>
      <c r="D32" s="26">
        <v>79376500</v>
      </c>
      <c r="E32" s="26">
        <v>20500000</v>
      </c>
      <c r="F32" s="31">
        <v>74</v>
      </c>
      <c r="G32" s="7">
        <v>22</v>
      </c>
      <c r="H32" s="7">
        <v>15</v>
      </c>
      <c r="I32" s="7">
        <v>7</v>
      </c>
      <c r="J32" s="7">
        <v>7</v>
      </c>
      <c r="K32" s="7">
        <v>15</v>
      </c>
      <c r="L32" s="7">
        <v>6</v>
      </c>
      <c r="M32" s="19">
        <f t="shared" si="0"/>
        <v>72</v>
      </c>
    </row>
    <row r="33" spans="1:13" ht="12.75" customHeight="1" x14ac:dyDescent="0.3">
      <c r="A33" s="25" t="s">
        <v>78</v>
      </c>
      <c r="B33" t="s">
        <v>79</v>
      </c>
      <c r="C33" s="25" t="s">
        <v>80</v>
      </c>
      <c r="D33" s="26">
        <v>1929090</v>
      </c>
      <c r="E33" s="26">
        <v>900000</v>
      </c>
      <c r="F33" s="31">
        <v>74</v>
      </c>
      <c r="G33" s="7">
        <v>24</v>
      </c>
      <c r="H33" s="7">
        <v>17</v>
      </c>
      <c r="I33" s="7">
        <v>5</v>
      </c>
      <c r="J33" s="7">
        <v>6</v>
      </c>
      <c r="K33" s="7">
        <v>12</v>
      </c>
      <c r="L33" s="7">
        <v>7</v>
      </c>
      <c r="M33" s="19">
        <f t="shared" si="0"/>
        <v>71</v>
      </c>
    </row>
    <row r="34" spans="1:13" ht="12.75" customHeight="1" x14ac:dyDescent="0.25">
      <c r="A34" s="25" t="s">
        <v>81</v>
      </c>
      <c r="B34" s="25" t="s">
        <v>82</v>
      </c>
      <c r="C34" s="25" t="s">
        <v>83</v>
      </c>
      <c r="D34" s="26">
        <v>5219780</v>
      </c>
      <c r="E34" s="26">
        <v>2000000</v>
      </c>
      <c r="F34" s="31">
        <v>82.6666666666667</v>
      </c>
      <c r="G34" s="7">
        <v>28</v>
      </c>
      <c r="H34" s="7">
        <v>12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77</v>
      </c>
    </row>
    <row r="35" spans="1:13" ht="12.75" customHeight="1" x14ac:dyDescent="0.25">
      <c r="A35" s="25" t="s">
        <v>84</v>
      </c>
      <c r="B35" s="25" t="s">
        <v>85</v>
      </c>
      <c r="C35" s="25" t="s">
        <v>86</v>
      </c>
      <c r="D35" s="26">
        <v>1187499</v>
      </c>
      <c r="E35" s="26">
        <v>450000</v>
      </c>
      <c r="F35" s="31">
        <v>78.6666666666667</v>
      </c>
      <c r="G35" s="7">
        <v>19</v>
      </c>
      <c r="H35" s="7">
        <v>11</v>
      </c>
      <c r="I35" s="7">
        <v>6</v>
      </c>
      <c r="J35" s="7">
        <v>6</v>
      </c>
      <c r="K35" s="7">
        <v>10</v>
      </c>
      <c r="L35" s="7">
        <v>6</v>
      </c>
      <c r="M35" s="19">
        <f t="shared" si="0"/>
        <v>58</v>
      </c>
    </row>
    <row r="36" spans="1:13" ht="12.75" customHeight="1" x14ac:dyDescent="0.25">
      <c r="A36" s="25" t="s">
        <v>87</v>
      </c>
      <c r="B36" s="7" t="s">
        <v>88</v>
      </c>
      <c r="C36" s="7" t="s">
        <v>89</v>
      </c>
      <c r="D36" s="8">
        <v>1500000</v>
      </c>
      <c r="E36" s="8">
        <v>1200000</v>
      </c>
      <c r="F36" s="30">
        <v>66.6666666666667</v>
      </c>
      <c r="G36" s="7">
        <v>23</v>
      </c>
      <c r="H36" s="7">
        <v>10</v>
      </c>
      <c r="I36" s="7">
        <v>5</v>
      </c>
      <c r="J36" s="7">
        <v>7</v>
      </c>
      <c r="K36" s="7">
        <v>7</v>
      </c>
      <c r="L36" s="7">
        <v>5</v>
      </c>
      <c r="M36" s="19">
        <f t="shared" si="0"/>
        <v>57</v>
      </c>
    </row>
    <row r="37" spans="1:13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K21:K1048576" xr:uid="{A432AEDA-E883-49EC-AF35-0E9FDC0CBD60}">
      <formula1>0</formula1>
      <formula2>10</formula2>
    </dataValidation>
    <dataValidation type="decimal" allowBlank="1" showInputMessage="1" showErrorMessage="1" error="max. 5" sqref="J1:J19 J21:J1048576" xr:uid="{745C514C-B283-4EBB-B3D8-0BE5F0A85519}">
      <formula1>0</formula1>
      <formula2>20</formula2>
    </dataValidation>
    <dataValidation type="decimal" allowBlank="1" showInputMessage="1" showErrorMessage="1" error="max. 15" sqref="I1:I19 I21:I1048576" xr:uid="{4EF025BC-CA4A-4714-BE14-E5D9978106A1}">
      <formula1>0</formula1>
      <formula2>10</formula2>
    </dataValidation>
    <dataValidation type="decimal" allowBlank="1" showInputMessage="1" showErrorMessage="1" error="max. 15" sqref="H1:H19 H21:H1048576" xr:uid="{50FE48ED-8E6F-41DF-97C8-9D9BB28BAF14}">
      <formula1>0</formula1>
      <formula2>20</formula2>
    </dataValidation>
    <dataValidation type="decimal" allowBlank="1" showInputMessage="1" showErrorMessage="1" error="max. 40" sqref="G1:G19 G21:G1048576" xr:uid="{F531CE60-3253-4C27-AD4E-5FB70B8B450C}">
      <formula1>0</formula1>
      <formula2>30</formula2>
    </dataValidation>
    <dataValidation type="decimal" operator="lessThanOrEqual" allowBlank="1" showInputMessage="1" showErrorMessage="1" error="max. 10" sqref="L1:L19 L21:L1048576" xr:uid="{F3A21A43-EE0E-48E8-80C4-96B29B94E697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8088-87A7-4E7B-99A8-09B292DDD187}">
  <sheetPr>
    <pageSetUpPr fitToPage="1"/>
  </sheetPr>
  <dimension ref="A1:M38"/>
  <sheetViews>
    <sheetView zoomScale="70" zoomScaleNormal="7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6384" width="9.109375" style="2"/>
  </cols>
  <sheetData>
    <row r="1" spans="1:13" ht="38.25" customHeight="1" x14ac:dyDescent="0.3">
      <c r="A1" s="1" t="s">
        <v>0</v>
      </c>
    </row>
    <row r="2" spans="1:13" ht="15" customHeight="1" x14ac:dyDescent="0.3">
      <c r="A2" s="22" t="s">
        <v>1</v>
      </c>
      <c r="D2" s="3" t="s">
        <v>2</v>
      </c>
    </row>
    <row r="3" spans="1:13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">
      <c r="A7" s="59" t="s">
        <v>11</v>
      </c>
      <c r="B7" s="60"/>
      <c r="C7" s="60"/>
    </row>
    <row r="8" spans="1:13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">
      <c r="A16" s="3"/>
    </row>
    <row r="17" spans="1:13" ht="15" customHeight="1" x14ac:dyDescent="0.3">
      <c r="A17" s="3"/>
      <c r="H17" s="3"/>
      <c r="I17" s="3"/>
      <c r="J17" s="3"/>
    </row>
    <row r="18" spans="1:13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</row>
    <row r="20" spans="1:13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</row>
    <row r="21" spans="1:13" ht="30.9" customHeight="1" x14ac:dyDescent="0.3">
      <c r="A21" s="63"/>
      <c r="B21" s="64"/>
      <c r="C21" s="64"/>
      <c r="D21" s="64"/>
      <c r="E21" s="67"/>
      <c r="F21" s="17"/>
      <c r="G21" s="13" t="s">
        <v>91</v>
      </c>
      <c r="H21" s="13" t="s">
        <v>92</v>
      </c>
      <c r="I21" s="13" t="s">
        <v>93</v>
      </c>
      <c r="J21" s="13" t="s">
        <v>92</v>
      </c>
      <c r="K21" s="13" t="s">
        <v>93</v>
      </c>
      <c r="L21" s="13" t="s">
        <v>93</v>
      </c>
      <c r="M21" s="13"/>
    </row>
    <row r="22" spans="1:13" ht="12.75" customHeight="1" x14ac:dyDescent="0.25">
      <c r="A22" s="25" t="s">
        <v>47</v>
      </c>
      <c r="B22" s="25" t="s">
        <v>48</v>
      </c>
      <c r="C22" s="25" t="s">
        <v>49</v>
      </c>
      <c r="D22" s="26">
        <v>62500000</v>
      </c>
      <c r="E22" s="26">
        <v>12500000</v>
      </c>
      <c r="F22" s="29">
        <v>83</v>
      </c>
      <c r="G22" s="7">
        <v>26</v>
      </c>
      <c r="H22" s="7">
        <v>19</v>
      </c>
      <c r="I22" s="7">
        <v>8</v>
      </c>
      <c r="J22" s="7">
        <v>8</v>
      </c>
      <c r="K22" s="7">
        <v>20</v>
      </c>
      <c r="L22" s="7">
        <v>10</v>
      </c>
      <c r="M22" s="19">
        <f>SUM(G22:L22)</f>
        <v>91</v>
      </c>
    </row>
    <row r="23" spans="1:13" ht="12.75" customHeight="1" x14ac:dyDescent="0.25">
      <c r="A23" s="25" t="s">
        <v>50</v>
      </c>
      <c r="B23" s="25" t="s">
        <v>51</v>
      </c>
      <c r="C23" s="25" t="s">
        <v>52</v>
      </c>
      <c r="D23" s="26">
        <v>117954120</v>
      </c>
      <c r="E23" s="26">
        <v>20000000</v>
      </c>
      <c r="F23" s="31">
        <v>79.6666666666667</v>
      </c>
      <c r="G23" s="7">
        <v>27</v>
      </c>
      <c r="H23" s="7">
        <v>16</v>
      </c>
      <c r="I23" s="7">
        <v>10</v>
      </c>
      <c r="J23" s="7">
        <v>10</v>
      </c>
      <c r="K23" s="7">
        <v>20</v>
      </c>
      <c r="L23" s="7">
        <v>8</v>
      </c>
      <c r="M23" s="19">
        <f t="shared" ref="M23:M36" si="0">SUM(G23:L23)</f>
        <v>91</v>
      </c>
    </row>
    <row r="24" spans="1:13" ht="12.75" customHeight="1" x14ac:dyDescent="0.25">
      <c r="A24" s="25" t="s">
        <v>53</v>
      </c>
      <c r="B24" s="25" t="s">
        <v>54</v>
      </c>
      <c r="C24" s="25" t="s">
        <v>55</v>
      </c>
      <c r="D24" s="26">
        <v>1495000</v>
      </c>
      <c r="E24" s="26">
        <v>1200000</v>
      </c>
      <c r="F24" s="31">
        <v>68.3333333333333</v>
      </c>
      <c r="G24" s="7">
        <v>15</v>
      </c>
      <c r="H24" s="7">
        <v>9</v>
      </c>
      <c r="I24" s="7">
        <v>10</v>
      </c>
      <c r="J24" s="7">
        <v>6</v>
      </c>
      <c r="K24" s="7">
        <v>15</v>
      </c>
      <c r="L24" s="7">
        <v>7</v>
      </c>
      <c r="M24" s="19">
        <f t="shared" si="0"/>
        <v>62</v>
      </c>
    </row>
    <row r="25" spans="1:13" ht="12.75" customHeight="1" x14ac:dyDescent="0.25">
      <c r="A25" s="25" t="s">
        <v>56</v>
      </c>
      <c r="B25" s="25" t="s">
        <v>57</v>
      </c>
      <c r="C25" s="25" t="s">
        <v>58</v>
      </c>
      <c r="D25" s="26">
        <v>7687400</v>
      </c>
      <c r="E25" s="26">
        <v>2895600</v>
      </c>
      <c r="F25" s="31">
        <v>36.6666666666667</v>
      </c>
      <c r="G25" s="7">
        <v>12</v>
      </c>
      <c r="H25" s="7">
        <v>6</v>
      </c>
      <c r="I25" s="7">
        <v>5</v>
      </c>
      <c r="J25" s="7">
        <v>4</v>
      </c>
      <c r="K25" s="7">
        <v>5</v>
      </c>
      <c r="L25" s="7">
        <v>5</v>
      </c>
      <c r="M25" s="19">
        <f t="shared" si="0"/>
        <v>37</v>
      </c>
    </row>
    <row r="26" spans="1:13" ht="12.75" customHeight="1" x14ac:dyDescent="0.25">
      <c r="A26" s="25" t="s">
        <v>59</v>
      </c>
      <c r="B26" s="25" t="s">
        <v>60</v>
      </c>
      <c r="C26" s="25" t="s">
        <v>61</v>
      </c>
      <c r="D26" s="26">
        <v>10671000</v>
      </c>
      <c r="E26" s="26">
        <v>5000000</v>
      </c>
      <c r="F26" s="31">
        <v>56.6666666666667</v>
      </c>
      <c r="G26" s="7">
        <v>15</v>
      </c>
      <c r="H26" s="7">
        <v>14</v>
      </c>
      <c r="I26" s="7">
        <v>7</v>
      </c>
      <c r="J26" s="7">
        <v>8</v>
      </c>
      <c r="K26" s="7">
        <v>15</v>
      </c>
      <c r="L26" s="7">
        <v>8</v>
      </c>
      <c r="M26" s="19">
        <f t="shared" si="0"/>
        <v>67</v>
      </c>
    </row>
    <row r="27" spans="1:13" ht="12.75" customHeight="1" x14ac:dyDescent="0.25">
      <c r="A27" s="25" t="s">
        <v>62</v>
      </c>
      <c r="B27" s="25" t="s">
        <v>63</v>
      </c>
      <c r="C27" s="25" t="s">
        <v>64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11</v>
      </c>
      <c r="I27" s="7">
        <v>10</v>
      </c>
      <c r="J27" s="7">
        <v>6</v>
      </c>
      <c r="K27" s="7">
        <v>10</v>
      </c>
      <c r="L27" s="7">
        <v>7</v>
      </c>
      <c r="M27" s="19">
        <f t="shared" si="0"/>
        <v>62</v>
      </c>
    </row>
    <row r="28" spans="1:13" ht="12.75" customHeight="1" x14ac:dyDescent="0.25">
      <c r="A28" s="25" t="s">
        <v>65</v>
      </c>
      <c r="B28" s="25" t="s">
        <v>63</v>
      </c>
      <c r="C28" s="25" t="s">
        <v>66</v>
      </c>
      <c r="D28" s="26">
        <v>4136000</v>
      </c>
      <c r="E28" s="26">
        <v>1150000</v>
      </c>
      <c r="F28" s="31">
        <v>63</v>
      </c>
      <c r="G28" s="7">
        <v>10</v>
      </c>
      <c r="H28" s="7">
        <v>9</v>
      </c>
      <c r="I28" s="7">
        <v>10</v>
      </c>
      <c r="J28" s="7">
        <v>4</v>
      </c>
      <c r="K28" s="7">
        <v>12</v>
      </c>
      <c r="L28" s="7">
        <v>7</v>
      </c>
      <c r="M28" s="19">
        <f t="shared" si="0"/>
        <v>52</v>
      </c>
    </row>
    <row r="29" spans="1:13" ht="12.75" customHeight="1" x14ac:dyDescent="0.25">
      <c r="A29" s="25" t="s">
        <v>67</v>
      </c>
      <c r="B29" s="25" t="s">
        <v>68</v>
      </c>
      <c r="C29" s="25" t="s">
        <v>69</v>
      </c>
      <c r="D29" s="26">
        <v>5252813</v>
      </c>
      <c r="E29" s="26">
        <v>1694785</v>
      </c>
      <c r="F29" s="31">
        <v>59.6666666666667</v>
      </c>
      <c r="G29" s="7">
        <v>20</v>
      </c>
      <c r="H29" s="7">
        <v>14</v>
      </c>
      <c r="I29" s="7">
        <v>7</v>
      </c>
      <c r="J29" s="7">
        <v>7</v>
      </c>
      <c r="K29" s="7">
        <v>16</v>
      </c>
      <c r="L29" s="7">
        <v>7</v>
      </c>
      <c r="M29" s="19">
        <f t="shared" si="0"/>
        <v>71</v>
      </c>
    </row>
    <row r="30" spans="1:13" ht="12.75" customHeight="1" x14ac:dyDescent="0.25">
      <c r="A30" s="25" t="s">
        <v>70</v>
      </c>
      <c r="B30" s="25" t="s">
        <v>71</v>
      </c>
      <c r="C30" s="25" t="s">
        <v>72</v>
      </c>
      <c r="D30" s="26">
        <v>79183509</v>
      </c>
      <c r="E30" s="26">
        <v>10000000</v>
      </c>
      <c r="F30" s="31">
        <v>68.3333333333333</v>
      </c>
      <c r="G30" s="7">
        <v>19</v>
      </c>
      <c r="H30" s="7">
        <v>13</v>
      </c>
      <c r="I30" s="7">
        <v>8</v>
      </c>
      <c r="J30" s="7">
        <v>7</v>
      </c>
      <c r="K30" s="7">
        <v>17</v>
      </c>
      <c r="L30" s="7">
        <v>7</v>
      </c>
      <c r="M30" s="19">
        <f t="shared" si="0"/>
        <v>71</v>
      </c>
    </row>
    <row r="31" spans="1:13" ht="12.75" customHeight="1" x14ac:dyDescent="0.25">
      <c r="A31" s="25" t="s">
        <v>73</v>
      </c>
      <c r="B31" s="25" t="s">
        <v>74</v>
      </c>
      <c r="C31" s="25" t="s">
        <v>75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15</v>
      </c>
      <c r="I31" s="7">
        <v>9</v>
      </c>
      <c r="J31" s="7">
        <v>10</v>
      </c>
      <c r="K31" s="7">
        <v>20</v>
      </c>
      <c r="L31" s="7">
        <v>9</v>
      </c>
      <c r="M31" s="19">
        <f t="shared" si="0"/>
        <v>91</v>
      </c>
    </row>
    <row r="32" spans="1:13" ht="12.75" customHeight="1" x14ac:dyDescent="0.25">
      <c r="A32" s="25" t="s">
        <v>76</v>
      </c>
      <c r="B32" s="25" t="s">
        <v>54</v>
      </c>
      <c r="C32" s="25" t="s">
        <v>77</v>
      </c>
      <c r="D32" s="26">
        <v>79376500</v>
      </c>
      <c r="E32" s="26">
        <v>20500000</v>
      </c>
      <c r="F32" s="31">
        <v>74</v>
      </c>
      <c r="G32" s="7">
        <v>23</v>
      </c>
      <c r="H32" s="7">
        <v>10</v>
      </c>
      <c r="I32" s="7">
        <v>10</v>
      </c>
      <c r="J32" s="7">
        <v>8</v>
      </c>
      <c r="K32" s="7">
        <v>15</v>
      </c>
      <c r="L32" s="7">
        <v>7</v>
      </c>
      <c r="M32" s="19">
        <f t="shared" si="0"/>
        <v>73</v>
      </c>
    </row>
    <row r="33" spans="1:13" ht="12.75" customHeight="1" x14ac:dyDescent="0.3">
      <c r="A33" s="25" t="s">
        <v>78</v>
      </c>
      <c r="B33" t="s">
        <v>79</v>
      </c>
      <c r="C33" s="25" t="s">
        <v>80</v>
      </c>
      <c r="D33" s="26">
        <v>1929090</v>
      </c>
      <c r="E33" s="26">
        <v>900000</v>
      </c>
      <c r="F33" s="31">
        <v>74</v>
      </c>
      <c r="G33" s="7">
        <v>19</v>
      </c>
      <c r="H33" s="7">
        <v>14</v>
      </c>
      <c r="I33" s="7">
        <v>9</v>
      </c>
      <c r="J33" s="7">
        <v>8</v>
      </c>
      <c r="K33" s="7">
        <v>15</v>
      </c>
      <c r="L33" s="7">
        <v>6</v>
      </c>
      <c r="M33" s="19">
        <f t="shared" si="0"/>
        <v>71</v>
      </c>
    </row>
    <row r="34" spans="1:13" ht="12.75" customHeight="1" x14ac:dyDescent="0.25">
      <c r="A34" s="25" t="s">
        <v>81</v>
      </c>
      <c r="B34" s="25" t="s">
        <v>82</v>
      </c>
      <c r="C34" s="25" t="s">
        <v>83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14</v>
      </c>
      <c r="I34" s="7">
        <v>7</v>
      </c>
      <c r="J34" s="7">
        <v>8</v>
      </c>
      <c r="K34" s="7">
        <v>15</v>
      </c>
      <c r="L34" s="7">
        <v>7</v>
      </c>
      <c r="M34" s="19">
        <f t="shared" si="0"/>
        <v>74</v>
      </c>
    </row>
    <row r="35" spans="1:13" ht="12.75" customHeight="1" x14ac:dyDescent="0.25">
      <c r="A35" s="25" t="s">
        <v>84</v>
      </c>
      <c r="B35" s="25" t="s">
        <v>85</v>
      </c>
      <c r="C35" s="25" t="s">
        <v>86</v>
      </c>
      <c r="D35" s="26">
        <v>1187499</v>
      </c>
      <c r="E35" s="26">
        <v>450000</v>
      </c>
      <c r="F35" s="31">
        <v>78.6666666666667</v>
      </c>
      <c r="G35" s="7">
        <v>12</v>
      </c>
      <c r="H35" s="7">
        <v>14</v>
      </c>
      <c r="I35" s="7">
        <v>7</v>
      </c>
      <c r="J35" s="7">
        <v>7</v>
      </c>
      <c r="K35" s="7">
        <v>9</v>
      </c>
      <c r="L35" s="7">
        <v>7</v>
      </c>
      <c r="M35" s="19">
        <f t="shared" si="0"/>
        <v>56</v>
      </c>
    </row>
    <row r="36" spans="1:13" ht="12.75" customHeight="1" x14ac:dyDescent="0.25">
      <c r="A36" s="25" t="s">
        <v>87</v>
      </c>
      <c r="B36" s="7" t="s">
        <v>88</v>
      </c>
      <c r="C36" s="7" t="s">
        <v>89</v>
      </c>
      <c r="D36" s="8">
        <v>1500000</v>
      </c>
      <c r="E36" s="8">
        <v>1200000</v>
      </c>
      <c r="F36" s="30">
        <v>66.6666666666667</v>
      </c>
      <c r="G36" s="7">
        <v>22</v>
      </c>
      <c r="H36" s="7">
        <v>9</v>
      </c>
      <c r="I36" s="7">
        <v>7</v>
      </c>
      <c r="J36" s="7">
        <v>6</v>
      </c>
      <c r="K36" s="7">
        <v>6</v>
      </c>
      <c r="L36" s="7">
        <v>6</v>
      </c>
      <c r="M36" s="19">
        <f t="shared" si="0"/>
        <v>56</v>
      </c>
    </row>
    <row r="37" spans="1:13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F9BBD058-9F6A-4F64-B5A1-B3BBF3B7B6B7}">
      <formula1>10</formula1>
    </dataValidation>
    <dataValidation type="decimal" allowBlank="1" showInputMessage="1" showErrorMessage="1" error="max. 40" sqref="G1:G19 G21:G1048576" xr:uid="{1A5EEA78-09A4-48CF-98B5-88490E87883D}">
      <formula1>0</formula1>
      <formula2>30</formula2>
    </dataValidation>
    <dataValidation type="decimal" allowBlank="1" showInputMessage="1" showErrorMessage="1" error="max. 15" sqref="H1:H19 H21:H1048576" xr:uid="{C432767E-8C49-4FBE-B3F2-AEB7AB74543D}">
      <formula1>0</formula1>
      <formula2>20</formula2>
    </dataValidation>
    <dataValidation type="decimal" allowBlank="1" showInputMessage="1" showErrorMessage="1" error="max. 15" sqref="I1:I19 I21:I1048576" xr:uid="{2CB7EA46-C855-44F0-ABA2-F4E53A7618D7}">
      <formula1>0</formula1>
      <formula2>10</formula2>
    </dataValidation>
    <dataValidation type="decimal" allowBlank="1" showInputMessage="1" showErrorMessage="1" error="max. 5" sqref="J1:J19 J21:J1048576" xr:uid="{CDFA0D29-CDA5-4C41-BFF5-4696339D125C}">
      <formula1>0</formula1>
      <formula2>20</formula2>
    </dataValidation>
    <dataValidation type="decimal" allowBlank="1" showInputMessage="1" showErrorMessage="1" error="max. 10" sqref="K1:K19 K21:K1048576" xr:uid="{084D010C-0681-47C4-9EE0-C00DCC16C20F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ED8C-AA06-47CD-BBCC-D9AD5A4B67FD}">
  <sheetPr>
    <pageSetUpPr fitToPage="1"/>
  </sheetPr>
  <dimension ref="A1:M38"/>
  <sheetViews>
    <sheetView topLeftCell="A15" zoomScale="70" zoomScaleNormal="7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6384" width="9.109375" style="2"/>
  </cols>
  <sheetData>
    <row r="1" spans="1:13" ht="38.25" customHeight="1" x14ac:dyDescent="0.3">
      <c r="A1" s="1" t="s">
        <v>0</v>
      </c>
    </row>
    <row r="2" spans="1:13" ht="15" customHeight="1" x14ac:dyDescent="0.3">
      <c r="A2" s="22" t="s">
        <v>1</v>
      </c>
      <c r="D2" s="3" t="s">
        <v>2</v>
      </c>
    </row>
    <row r="3" spans="1:13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">
      <c r="A7" s="59" t="s">
        <v>11</v>
      </c>
      <c r="B7" s="60"/>
      <c r="C7" s="60"/>
    </row>
    <row r="8" spans="1:13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">
      <c r="A16" s="3"/>
    </row>
    <row r="17" spans="1:13" ht="15" customHeight="1" x14ac:dyDescent="0.3">
      <c r="A17" s="3"/>
      <c r="H17" s="3"/>
      <c r="I17" s="3"/>
      <c r="J17" s="3"/>
    </row>
    <row r="18" spans="1:13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</row>
    <row r="20" spans="1:13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</row>
    <row r="21" spans="1:13" ht="30.9" customHeight="1" x14ac:dyDescent="0.3">
      <c r="A21" s="63"/>
      <c r="B21" s="64"/>
      <c r="C21" s="64"/>
      <c r="D21" s="64"/>
      <c r="E21" s="67"/>
      <c r="F21" s="17"/>
      <c r="G21" s="13" t="s">
        <v>91</v>
      </c>
      <c r="H21" s="13" t="s">
        <v>92</v>
      </c>
      <c r="I21" s="13" t="s">
        <v>93</v>
      </c>
      <c r="J21" s="13" t="s">
        <v>92</v>
      </c>
      <c r="K21" s="13" t="s">
        <v>93</v>
      </c>
      <c r="L21" s="13" t="s">
        <v>93</v>
      </c>
      <c r="M21" s="13"/>
    </row>
    <row r="22" spans="1:13" ht="12.75" customHeight="1" x14ac:dyDescent="0.25">
      <c r="A22" s="25" t="s">
        <v>47</v>
      </c>
      <c r="B22" s="25" t="s">
        <v>48</v>
      </c>
      <c r="C22" s="25" t="s">
        <v>49</v>
      </c>
      <c r="D22" s="26">
        <v>62500000</v>
      </c>
      <c r="E22" s="26">
        <v>12500000</v>
      </c>
      <c r="F22" s="29">
        <v>83</v>
      </c>
      <c r="G22" s="7">
        <v>28</v>
      </c>
      <c r="H22" s="7">
        <v>18</v>
      </c>
      <c r="I22" s="7">
        <v>6</v>
      </c>
      <c r="J22" s="7">
        <v>9</v>
      </c>
      <c r="K22" s="7">
        <v>18</v>
      </c>
      <c r="L22" s="7">
        <v>10</v>
      </c>
      <c r="M22" s="19">
        <f>SUM(G22:L22)</f>
        <v>89</v>
      </c>
    </row>
    <row r="23" spans="1:13" ht="12.75" customHeight="1" x14ac:dyDescent="0.25">
      <c r="A23" s="25" t="s">
        <v>50</v>
      </c>
      <c r="B23" s="25" t="s">
        <v>51</v>
      </c>
      <c r="C23" s="25" t="s">
        <v>52</v>
      </c>
      <c r="D23" s="26">
        <v>117954120</v>
      </c>
      <c r="E23" s="26">
        <v>20000000</v>
      </c>
      <c r="F23" s="31">
        <v>79.6666666666667</v>
      </c>
      <c r="G23" s="7">
        <v>20</v>
      </c>
      <c r="H23" s="7">
        <v>15</v>
      </c>
      <c r="I23" s="7">
        <v>10</v>
      </c>
      <c r="J23" s="7">
        <v>10</v>
      </c>
      <c r="K23" s="7">
        <v>18</v>
      </c>
      <c r="L23" s="7">
        <v>10</v>
      </c>
      <c r="M23" s="19">
        <f t="shared" ref="M23:M36" si="0">SUM(G23:L23)</f>
        <v>83</v>
      </c>
    </row>
    <row r="24" spans="1:13" ht="12.75" customHeight="1" x14ac:dyDescent="0.25">
      <c r="A24" s="25" t="s">
        <v>53</v>
      </c>
      <c r="B24" s="25" t="s">
        <v>54</v>
      </c>
      <c r="C24" s="25" t="s">
        <v>55</v>
      </c>
      <c r="D24" s="26">
        <v>1495000</v>
      </c>
      <c r="E24" s="26">
        <v>1200000</v>
      </c>
      <c r="F24" s="31">
        <v>68.3333333333333</v>
      </c>
      <c r="G24" s="7">
        <v>20</v>
      </c>
      <c r="H24" s="7">
        <v>15</v>
      </c>
      <c r="I24" s="7">
        <v>10</v>
      </c>
      <c r="J24" s="7">
        <v>10</v>
      </c>
      <c r="K24" s="7">
        <v>5</v>
      </c>
      <c r="L24" s="7">
        <v>10</v>
      </c>
      <c r="M24" s="19">
        <f t="shared" si="0"/>
        <v>70</v>
      </c>
    </row>
    <row r="25" spans="1:13" ht="12.75" customHeight="1" x14ac:dyDescent="0.25">
      <c r="A25" s="25" t="s">
        <v>56</v>
      </c>
      <c r="B25" s="25" t="s">
        <v>57</v>
      </c>
      <c r="C25" s="25" t="s">
        <v>58</v>
      </c>
      <c r="D25" s="26">
        <v>7687400</v>
      </c>
      <c r="E25" s="26">
        <v>2895600</v>
      </c>
      <c r="F25" s="31">
        <v>36.6666666666667</v>
      </c>
      <c r="G25" s="7">
        <v>14</v>
      </c>
      <c r="H25" s="7">
        <v>5</v>
      </c>
      <c r="I25" s="7">
        <v>2</v>
      </c>
      <c r="J25" s="7">
        <v>3</v>
      </c>
      <c r="K25" s="7">
        <v>3</v>
      </c>
      <c r="L25" s="7">
        <v>10</v>
      </c>
      <c r="M25" s="19">
        <f t="shared" si="0"/>
        <v>37</v>
      </c>
    </row>
    <row r="26" spans="1:13" ht="12.75" customHeight="1" x14ac:dyDescent="0.25">
      <c r="A26" s="25" t="s">
        <v>59</v>
      </c>
      <c r="B26" s="25" t="s">
        <v>60</v>
      </c>
      <c r="C26" s="25" t="s">
        <v>61</v>
      </c>
      <c r="D26" s="26">
        <v>10671000</v>
      </c>
      <c r="E26" s="26">
        <v>5000000</v>
      </c>
      <c r="F26" s="31">
        <v>56.6666666666667</v>
      </c>
      <c r="G26" s="7">
        <v>18</v>
      </c>
      <c r="H26" s="7">
        <v>12</v>
      </c>
      <c r="I26" s="7">
        <v>8</v>
      </c>
      <c r="J26" s="7">
        <v>7</v>
      </c>
      <c r="K26" s="7">
        <v>10</v>
      </c>
      <c r="L26" s="7">
        <v>10</v>
      </c>
      <c r="M26" s="19">
        <f t="shared" si="0"/>
        <v>65</v>
      </c>
    </row>
    <row r="27" spans="1:13" ht="12.75" customHeight="1" x14ac:dyDescent="0.25">
      <c r="A27" s="25" t="s">
        <v>62</v>
      </c>
      <c r="B27" s="25" t="s">
        <v>63</v>
      </c>
      <c r="C27" s="25" t="s">
        <v>64</v>
      </c>
      <c r="D27" s="26">
        <v>125750000</v>
      </c>
      <c r="E27" s="26">
        <v>21000000</v>
      </c>
      <c r="F27" s="31">
        <v>66</v>
      </c>
      <c r="G27" s="7">
        <v>18</v>
      </c>
      <c r="H27" s="7">
        <v>12</v>
      </c>
      <c r="I27" s="7">
        <v>10</v>
      </c>
      <c r="J27" s="7">
        <v>7</v>
      </c>
      <c r="K27" s="7">
        <v>12</v>
      </c>
      <c r="L27" s="7">
        <v>10</v>
      </c>
      <c r="M27" s="19">
        <f t="shared" si="0"/>
        <v>69</v>
      </c>
    </row>
    <row r="28" spans="1:13" ht="12.75" customHeight="1" x14ac:dyDescent="0.25">
      <c r="A28" s="25" t="s">
        <v>65</v>
      </c>
      <c r="B28" s="25" t="s">
        <v>63</v>
      </c>
      <c r="C28" s="25" t="s">
        <v>66</v>
      </c>
      <c r="D28" s="26">
        <v>4136000</v>
      </c>
      <c r="E28" s="26">
        <v>1150000</v>
      </c>
      <c r="F28" s="31">
        <v>63</v>
      </c>
      <c r="G28" s="7">
        <v>9</v>
      </c>
      <c r="H28" s="7">
        <v>8</v>
      </c>
      <c r="I28" s="7">
        <v>10</v>
      </c>
      <c r="J28" s="7">
        <v>5</v>
      </c>
      <c r="K28" s="7">
        <v>14</v>
      </c>
      <c r="L28" s="7">
        <v>10</v>
      </c>
      <c r="M28" s="19">
        <f t="shared" si="0"/>
        <v>56</v>
      </c>
    </row>
    <row r="29" spans="1:13" ht="12.75" customHeight="1" x14ac:dyDescent="0.25">
      <c r="A29" s="25" t="s">
        <v>67</v>
      </c>
      <c r="B29" s="25" t="s">
        <v>68</v>
      </c>
      <c r="C29" s="25" t="s">
        <v>69</v>
      </c>
      <c r="D29" s="26">
        <v>5252813</v>
      </c>
      <c r="E29" s="26">
        <v>1694785</v>
      </c>
      <c r="F29" s="31">
        <v>59.6666666666667</v>
      </c>
      <c r="G29" s="7">
        <v>25</v>
      </c>
      <c r="H29" s="7">
        <v>17</v>
      </c>
      <c r="I29" s="7">
        <v>5</v>
      </c>
      <c r="J29" s="7">
        <v>10</v>
      </c>
      <c r="K29" s="7">
        <v>15</v>
      </c>
      <c r="L29" s="7">
        <v>10</v>
      </c>
      <c r="M29" s="19">
        <f t="shared" si="0"/>
        <v>82</v>
      </c>
    </row>
    <row r="30" spans="1:13" ht="12.75" customHeight="1" x14ac:dyDescent="0.25">
      <c r="A30" s="25" t="s">
        <v>70</v>
      </c>
      <c r="B30" s="25" t="s">
        <v>71</v>
      </c>
      <c r="C30" s="25" t="s">
        <v>72</v>
      </c>
      <c r="D30" s="26">
        <v>79183509</v>
      </c>
      <c r="E30" s="26">
        <v>10000000</v>
      </c>
      <c r="F30" s="31">
        <v>68.3333333333333</v>
      </c>
      <c r="G30" s="7">
        <v>22</v>
      </c>
      <c r="H30" s="7">
        <v>14</v>
      </c>
      <c r="I30" s="7">
        <v>7</v>
      </c>
      <c r="J30" s="7">
        <v>10</v>
      </c>
      <c r="K30" s="7">
        <v>14</v>
      </c>
      <c r="L30" s="7">
        <v>10</v>
      </c>
      <c r="M30" s="19">
        <f t="shared" si="0"/>
        <v>77</v>
      </c>
    </row>
    <row r="31" spans="1:13" ht="12.75" customHeight="1" x14ac:dyDescent="0.25">
      <c r="A31" s="25" t="s">
        <v>73</v>
      </c>
      <c r="B31" s="25" t="s">
        <v>74</v>
      </c>
      <c r="C31" s="25" t="s">
        <v>75</v>
      </c>
      <c r="D31" s="26">
        <v>7358000</v>
      </c>
      <c r="E31" s="26">
        <v>3600000</v>
      </c>
      <c r="F31" s="31">
        <v>85.6666666666667</v>
      </c>
      <c r="G31" s="7">
        <v>28</v>
      </c>
      <c r="H31" s="7">
        <v>17</v>
      </c>
      <c r="I31" s="7">
        <v>10</v>
      </c>
      <c r="J31" s="7">
        <v>10</v>
      </c>
      <c r="K31" s="7">
        <v>18</v>
      </c>
      <c r="L31" s="7">
        <v>10</v>
      </c>
      <c r="M31" s="19">
        <f t="shared" si="0"/>
        <v>93</v>
      </c>
    </row>
    <row r="32" spans="1:13" ht="12.75" customHeight="1" x14ac:dyDescent="0.25">
      <c r="A32" s="25" t="s">
        <v>76</v>
      </c>
      <c r="B32" s="25" t="s">
        <v>54</v>
      </c>
      <c r="C32" s="25" t="s">
        <v>77</v>
      </c>
      <c r="D32" s="26">
        <v>79376500</v>
      </c>
      <c r="E32" s="26">
        <v>20500000</v>
      </c>
      <c r="F32" s="31">
        <v>74</v>
      </c>
      <c r="G32" s="7">
        <v>26</v>
      </c>
      <c r="H32" s="7">
        <v>17</v>
      </c>
      <c r="I32" s="7">
        <v>10</v>
      </c>
      <c r="J32" s="7">
        <v>8</v>
      </c>
      <c r="K32" s="7">
        <v>15</v>
      </c>
      <c r="L32" s="7">
        <v>10</v>
      </c>
      <c r="M32" s="19">
        <f t="shared" si="0"/>
        <v>86</v>
      </c>
    </row>
    <row r="33" spans="1:13" ht="12.75" customHeight="1" x14ac:dyDescent="0.3">
      <c r="A33" s="25" t="s">
        <v>78</v>
      </c>
      <c r="B33" t="s">
        <v>79</v>
      </c>
      <c r="C33" s="25" t="s">
        <v>80</v>
      </c>
      <c r="D33" s="26">
        <v>1929090</v>
      </c>
      <c r="E33" s="26">
        <v>900000</v>
      </c>
      <c r="F33" s="31">
        <v>74</v>
      </c>
      <c r="G33" s="7">
        <v>25</v>
      </c>
      <c r="H33" s="7">
        <v>15</v>
      </c>
      <c r="I33" s="7">
        <v>10</v>
      </c>
      <c r="J33" s="7">
        <v>9</v>
      </c>
      <c r="K33" s="7">
        <v>13</v>
      </c>
      <c r="L33" s="7">
        <v>10</v>
      </c>
      <c r="M33" s="19">
        <f t="shared" si="0"/>
        <v>82</v>
      </c>
    </row>
    <row r="34" spans="1:13" ht="12.75" customHeight="1" x14ac:dyDescent="0.25">
      <c r="A34" s="25" t="s">
        <v>81</v>
      </c>
      <c r="B34" s="25" t="s">
        <v>82</v>
      </c>
      <c r="C34" s="25" t="s">
        <v>83</v>
      </c>
      <c r="D34" s="26">
        <v>5219780</v>
      </c>
      <c r="E34" s="26">
        <v>2000000</v>
      </c>
      <c r="F34" s="31">
        <v>82.6666666666667</v>
      </c>
      <c r="G34" s="7">
        <v>22</v>
      </c>
      <c r="H34" s="7">
        <v>14</v>
      </c>
      <c r="I34" s="7">
        <v>9</v>
      </c>
      <c r="J34" s="7">
        <v>7</v>
      </c>
      <c r="K34" s="7">
        <v>15</v>
      </c>
      <c r="L34" s="7">
        <v>10</v>
      </c>
      <c r="M34" s="19">
        <f t="shared" si="0"/>
        <v>77</v>
      </c>
    </row>
    <row r="35" spans="1:13" ht="12.75" customHeight="1" x14ac:dyDescent="0.25">
      <c r="A35" s="25" t="s">
        <v>84</v>
      </c>
      <c r="B35" s="25" t="s">
        <v>85</v>
      </c>
      <c r="C35" s="25" t="s">
        <v>86</v>
      </c>
      <c r="D35" s="26">
        <v>1187499</v>
      </c>
      <c r="E35" s="26">
        <v>450000</v>
      </c>
      <c r="F35" s="31">
        <v>78.6666666666667</v>
      </c>
      <c r="G35" s="7">
        <v>22</v>
      </c>
      <c r="H35" s="7">
        <v>15</v>
      </c>
      <c r="I35" s="7">
        <v>8</v>
      </c>
      <c r="J35" s="7">
        <v>8</v>
      </c>
      <c r="K35" s="7">
        <v>10</v>
      </c>
      <c r="L35" s="7">
        <v>10</v>
      </c>
      <c r="M35" s="19">
        <f t="shared" si="0"/>
        <v>73</v>
      </c>
    </row>
    <row r="36" spans="1:13" ht="12.75" customHeight="1" x14ac:dyDescent="0.25">
      <c r="A36" s="25" t="s">
        <v>87</v>
      </c>
      <c r="B36" s="7" t="s">
        <v>88</v>
      </c>
      <c r="C36" s="7" t="s">
        <v>89</v>
      </c>
      <c r="D36" s="8">
        <v>1500000</v>
      </c>
      <c r="E36" s="8">
        <v>1200000</v>
      </c>
      <c r="F36" s="30">
        <v>66.6666666666667</v>
      </c>
      <c r="G36" s="7">
        <v>25</v>
      </c>
      <c r="H36" s="7">
        <v>15</v>
      </c>
      <c r="I36" s="7">
        <v>8</v>
      </c>
      <c r="J36" s="7">
        <v>9</v>
      </c>
      <c r="K36" s="7">
        <v>5</v>
      </c>
      <c r="L36" s="7">
        <v>10</v>
      </c>
      <c r="M36" s="19">
        <f t="shared" si="0"/>
        <v>72</v>
      </c>
    </row>
    <row r="37" spans="1:13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allowBlank="1" showInputMessage="1" showErrorMessage="1" error="max. 10" sqref="K1:K19 K21:K1048576" xr:uid="{132A707C-0A8A-4EF9-AC73-FCB0EB2D9D4C}">
      <formula1>0</formula1>
      <formula2>10</formula2>
    </dataValidation>
    <dataValidation type="decimal" allowBlank="1" showInputMessage="1" showErrorMessage="1" error="max. 5" sqref="J1:J19 J21:J1048576" xr:uid="{A011E6DD-2ADA-43CB-9A16-4FBCEE57FEBE}">
      <formula1>0</formula1>
      <formula2>20</formula2>
    </dataValidation>
    <dataValidation type="decimal" allowBlank="1" showInputMessage="1" showErrorMessage="1" error="max. 15" sqref="I1:I19 I21:I1048576" xr:uid="{41435070-4A6B-4645-9281-335169E86518}">
      <formula1>0</formula1>
      <formula2>10</formula2>
    </dataValidation>
    <dataValidation type="decimal" allowBlank="1" showInputMessage="1" showErrorMessage="1" error="max. 15" sqref="H1:H19 H21:H1048576" xr:uid="{5630FD8A-F788-4779-8EE5-FA391899DF04}">
      <formula1>0</formula1>
      <formula2>20</formula2>
    </dataValidation>
    <dataValidation type="decimal" allowBlank="1" showInputMessage="1" showErrorMessage="1" error="max. 40" sqref="G1:G19 G21:G1048576" xr:uid="{5E4F5AA5-DFD6-451D-8126-C82F49FA69BA}">
      <formula1>0</formula1>
      <formula2>30</formula2>
    </dataValidation>
    <dataValidation type="decimal" operator="lessThanOrEqual" allowBlank="1" showInputMessage="1" showErrorMessage="1" error="max. 10" sqref="L1:L19 L21:L1048576" xr:uid="{1AF25407-E450-4D0D-9532-A7B55BC98AC5}">
      <formula1>10</formula1>
    </dataValidation>
  </dataValidations>
  <pageMargins left="0.7" right="0.7" top="0.78740157499999996" bottom="0.78740157499999996" header="0.3" footer="0.3"/>
  <pageSetup scale="3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4EF-F684-4184-A279-DBDA93404655}">
  <sheetPr>
    <pageSetUpPr fitToPage="1"/>
  </sheetPr>
  <dimension ref="A1:M38"/>
  <sheetViews>
    <sheetView topLeftCell="A12" zoomScale="70" zoomScaleNormal="70" workbookViewId="0"/>
  </sheetViews>
  <sheetFormatPr defaultColWidth="9.109375" defaultRowHeight="12.75" customHeight="1" x14ac:dyDescent="0.3"/>
  <cols>
    <col min="1" max="1" width="11.44140625" style="2" customWidth="1"/>
    <col min="2" max="2" width="30" style="2" bestFit="1" customWidth="1"/>
    <col min="3" max="3" width="43.44140625" style="2" customWidth="1"/>
    <col min="4" max="4" width="15.44140625" style="2" customWidth="1"/>
    <col min="5" max="5" width="15" style="2" customWidth="1"/>
    <col min="6" max="6" width="15.44140625" style="2" customWidth="1"/>
    <col min="7" max="8" width="9.44140625" style="2" customWidth="1"/>
    <col min="9" max="9" width="10" style="2" customWidth="1"/>
    <col min="10" max="13" width="9.44140625" style="2" customWidth="1"/>
    <col min="14" max="16384" width="9.109375" style="2"/>
  </cols>
  <sheetData>
    <row r="1" spans="1:13" ht="38.25" customHeight="1" x14ac:dyDescent="0.3">
      <c r="A1" s="1" t="s">
        <v>0</v>
      </c>
    </row>
    <row r="2" spans="1:13" ht="15" customHeight="1" x14ac:dyDescent="0.3">
      <c r="A2" s="22" t="s">
        <v>1</v>
      </c>
      <c r="D2" s="3" t="s">
        <v>2</v>
      </c>
    </row>
    <row r="3" spans="1:13" ht="15" customHeight="1" x14ac:dyDescent="0.2">
      <c r="A3" s="22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2"/>
      <c r="M3" s="52"/>
    </row>
    <row r="4" spans="1:13" ht="15" customHeight="1" x14ac:dyDescent="0.2">
      <c r="A4" s="3" t="s">
        <v>5</v>
      </c>
      <c r="D4" s="51" t="s">
        <v>6</v>
      </c>
      <c r="E4" s="51"/>
      <c r="F4" s="51"/>
      <c r="G4" s="51"/>
      <c r="H4" s="51"/>
      <c r="I4" s="51"/>
      <c r="J4" s="51"/>
      <c r="K4" s="51"/>
      <c r="L4" s="51"/>
      <c r="M4" s="51"/>
    </row>
    <row r="5" spans="1:13" ht="15" customHeight="1" x14ac:dyDescent="0.2">
      <c r="A5" s="22" t="s">
        <v>7</v>
      </c>
      <c r="D5" s="51" t="s">
        <v>8</v>
      </c>
      <c r="E5" s="51"/>
      <c r="F5" s="51"/>
      <c r="G5" s="51"/>
      <c r="H5" s="51"/>
      <c r="I5" s="51"/>
      <c r="J5" s="51"/>
      <c r="K5" s="51"/>
      <c r="L5" s="51"/>
      <c r="M5" s="51"/>
    </row>
    <row r="6" spans="1:13" ht="15" customHeight="1" x14ac:dyDescent="0.2">
      <c r="A6" s="22" t="s">
        <v>9</v>
      </c>
      <c r="D6" s="51" t="s">
        <v>10</v>
      </c>
      <c r="E6" s="51"/>
      <c r="F6" s="51"/>
      <c r="G6" s="51"/>
      <c r="H6" s="51"/>
      <c r="I6" s="51"/>
      <c r="J6" s="51"/>
      <c r="K6" s="51"/>
      <c r="L6" s="51"/>
      <c r="M6" s="51"/>
    </row>
    <row r="7" spans="1:13" ht="26.25" customHeight="1" x14ac:dyDescent="0.3">
      <c r="A7" s="59" t="s">
        <v>11</v>
      </c>
      <c r="B7" s="60"/>
      <c r="C7" s="60"/>
    </row>
    <row r="8" spans="1:13" ht="15" customHeight="1" x14ac:dyDescent="0.3">
      <c r="A8" s="3" t="s">
        <v>12</v>
      </c>
      <c r="D8" s="3" t="s">
        <v>13</v>
      </c>
      <c r="E8" s="20"/>
      <c r="F8" s="20"/>
      <c r="G8" s="20"/>
      <c r="H8" s="20"/>
      <c r="I8" s="20"/>
      <c r="J8" s="20"/>
      <c r="K8" s="20"/>
      <c r="L8" s="20"/>
      <c r="M8" s="20"/>
    </row>
    <row r="9" spans="1:13" ht="28.5" customHeight="1" x14ac:dyDescent="0.3">
      <c r="D9" s="58" t="s">
        <v>14</v>
      </c>
      <c r="E9" s="58"/>
      <c r="F9" s="58"/>
      <c r="G9" s="58"/>
      <c r="H9" s="58"/>
      <c r="I9" s="58"/>
      <c r="J9" s="58"/>
      <c r="K9" s="58"/>
      <c r="L9" s="58"/>
      <c r="M9" s="58"/>
    </row>
    <row r="10" spans="1:13" ht="27.75" customHeight="1" x14ac:dyDescent="0.3">
      <c r="D10" s="58" t="s">
        <v>15</v>
      </c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 customHeight="1" x14ac:dyDescent="0.3">
      <c r="D11" s="58" t="s">
        <v>16</v>
      </c>
      <c r="E11" s="58"/>
      <c r="F11" s="58"/>
      <c r="G11" s="58"/>
      <c r="H11" s="58"/>
      <c r="I11" s="58"/>
      <c r="J11" s="58"/>
      <c r="K11" s="58"/>
      <c r="L11" s="58"/>
      <c r="M11" s="58"/>
    </row>
    <row r="12" spans="1:13" ht="66" customHeight="1" x14ac:dyDescent="0.3">
      <c r="D12" s="58" t="s">
        <v>17</v>
      </c>
      <c r="E12" s="58"/>
      <c r="F12" s="58"/>
      <c r="G12" s="58"/>
      <c r="H12" s="58"/>
      <c r="I12" s="58"/>
      <c r="J12" s="58"/>
      <c r="K12" s="58"/>
      <c r="L12" s="58"/>
      <c r="M12" s="58"/>
    </row>
    <row r="13" spans="1:13" ht="25.5" customHeight="1" x14ac:dyDescent="0.3">
      <c r="D13" s="58" t="s">
        <v>18</v>
      </c>
      <c r="E13" s="58"/>
      <c r="F13" s="58"/>
      <c r="G13" s="58"/>
      <c r="H13" s="58"/>
      <c r="I13" s="58"/>
      <c r="J13" s="58"/>
      <c r="K13" s="58"/>
      <c r="L13" s="58"/>
      <c r="M13" s="58"/>
    </row>
    <row r="14" spans="1:13" ht="25.5" customHeight="1" x14ac:dyDescent="0.3">
      <c r="D14" s="58" t="s">
        <v>19</v>
      </c>
      <c r="E14" s="58"/>
      <c r="F14" s="58"/>
      <c r="G14" s="58"/>
      <c r="H14" s="58"/>
      <c r="I14" s="58"/>
      <c r="J14" s="58"/>
      <c r="K14" s="58"/>
      <c r="L14" s="58"/>
      <c r="M14" s="58"/>
    </row>
    <row r="15" spans="1:13" ht="25.5" customHeight="1" x14ac:dyDescent="0.3">
      <c r="D15" s="58" t="s">
        <v>20</v>
      </c>
      <c r="E15" s="58"/>
      <c r="F15" s="58"/>
      <c r="G15" s="58"/>
      <c r="H15" s="58"/>
      <c r="I15" s="58"/>
      <c r="J15" s="58"/>
      <c r="K15" s="58"/>
      <c r="L15" s="58"/>
      <c r="M15" s="58"/>
    </row>
    <row r="16" spans="1:13" ht="15" customHeight="1" x14ac:dyDescent="0.3">
      <c r="A16" s="3"/>
    </row>
    <row r="17" spans="1:13" ht="15" customHeight="1" x14ac:dyDescent="0.3">
      <c r="A17" s="3"/>
      <c r="H17" s="3"/>
      <c r="I17" s="3"/>
      <c r="J17" s="3"/>
    </row>
    <row r="18" spans="1:13" ht="15" customHeight="1" x14ac:dyDescent="0.3">
      <c r="A18" s="61" t="s">
        <v>21</v>
      </c>
      <c r="B18" s="55" t="s">
        <v>22</v>
      </c>
      <c r="C18" s="55" t="s">
        <v>23</v>
      </c>
      <c r="D18" s="55" t="s">
        <v>24</v>
      </c>
      <c r="E18" s="65" t="s">
        <v>25</v>
      </c>
      <c r="F18" s="70" t="s">
        <v>26</v>
      </c>
      <c r="G18" s="75" t="s">
        <v>27</v>
      </c>
      <c r="H18" s="76"/>
      <c r="I18" s="76"/>
      <c r="J18" s="76"/>
      <c r="K18" s="76"/>
      <c r="L18" s="76"/>
      <c r="M18" s="55" t="s">
        <v>28</v>
      </c>
    </row>
    <row r="19" spans="1:13" ht="14.4" customHeight="1" x14ac:dyDescent="0.3">
      <c r="A19" s="62"/>
      <c r="B19" s="56"/>
      <c r="C19" s="56"/>
      <c r="D19" s="56"/>
      <c r="E19" s="66"/>
      <c r="F19" s="71"/>
      <c r="G19" s="73" t="s">
        <v>36</v>
      </c>
      <c r="H19" s="74"/>
      <c r="I19" s="53" t="s">
        <v>37</v>
      </c>
      <c r="J19" s="54"/>
      <c r="K19" s="54"/>
      <c r="L19" s="54"/>
      <c r="M19" s="56"/>
    </row>
    <row r="20" spans="1:13" ht="78" customHeight="1" x14ac:dyDescent="0.3">
      <c r="A20" s="62"/>
      <c r="B20" s="56"/>
      <c r="C20" s="56"/>
      <c r="D20" s="56"/>
      <c r="E20" s="66"/>
      <c r="F20" s="72"/>
      <c r="G20" s="14" t="s">
        <v>38</v>
      </c>
      <c r="H20" s="14" t="s">
        <v>39</v>
      </c>
      <c r="I20" s="14" t="s">
        <v>40</v>
      </c>
      <c r="J20" s="14" t="s">
        <v>41</v>
      </c>
      <c r="K20" s="21" t="s">
        <v>42</v>
      </c>
      <c r="L20" s="18" t="s">
        <v>43</v>
      </c>
      <c r="M20" s="57"/>
    </row>
    <row r="21" spans="1:13" ht="30.9" customHeight="1" x14ac:dyDescent="0.3">
      <c r="A21" s="63"/>
      <c r="B21" s="64"/>
      <c r="C21" s="64"/>
      <c r="D21" s="64"/>
      <c r="E21" s="67"/>
      <c r="F21" s="17"/>
      <c r="G21" s="13" t="s">
        <v>91</v>
      </c>
      <c r="H21" s="13" t="s">
        <v>92</v>
      </c>
      <c r="I21" s="13" t="s">
        <v>93</v>
      </c>
      <c r="J21" s="13" t="s">
        <v>92</v>
      </c>
      <c r="K21" s="13" t="s">
        <v>93</v>
      </c>
      <c r="L21" s="13" t="s">
        <v>93</v>
      </c>
      <c r="M21" s="13"/>
    </row>
    <row r="22" spans="1:13" ht="12.75" customHeight="1" x14ac:dyDescent="0.25">
      <c r="A22" s="25" t="s">
        <v>47</v>
      </c>
      <c r="B22" s="25" t="s">
        <v>48</v>
      </c>
      <c r="C22" s="25" t="s">
        <v>49</v>
      </c>
      <c r="D22" s="26">
        <v>62500000</v>
      </c>
      <c r="E22" s="26">
        <v>12500000</v>
      </c>
      <c r="F22" s="29">
        <v>83</v>
      </c>
      <c r="G22" s="7">
        <v>27</v>
      </c>
      <c r="H22" s="7">
        <v>20</v>
      </c>
      <c r="I22" s="7">
        <v>8</v>
      </c>
      <c r="J22" s="7">
        <v>8</v>
      </c>
      <c r="K22" s="7">
        <v>19</v>
      </c>
      <c r="L22" s="7">
        <v>7</v>
      </c>
      <c r="M22" s="19">
        <f>SUM(G22:L22)</f>
        <v>89</v>
      </c>
    </row>
    <row r="23" spans="1:13" ht="12.75" customHeight="1" x14ac:dyDescent="0.25">
      <c r="A23" s="25" t="s">
        <v>50</v>
      </c>
      <c r="B23" s="25" t="s">
        <v>51</v>
      </c>
      <c r="C23" s="25" t="s">
        <v>52</v>
      </c>
      <c r="D23" s="26">
        <v>117954120</v>
      </c>
      <c r="E23" s="26">
        <v>20000000</v>
      </c>
      <c r="F23" s="31">
        <v>79.6666666666667</v>
      </c>
      <c r="G23" s="7">
        <v>28</v>
      </c>
      <c r="H23" s="7">
        <v>19</v>
      </c>
      <c r="I23" s="7">
        <v>8</v>
      </c>
      <c r="J23" s="7">
        <v>9</v>
      </c>
      <c r="K23" s="7">
        <v>17</v>
      </c>
      <c r="L23" s="7">
        <v>7</v>
      </c>
      <c r="M23" s="19">
        <f t="shared" ref="M23:M36" si="0">SUM(G23:L23)</f>
        <v>88</v>
      </c>
    </row>
    <row r="24" spans="1:13" ht="12.75" customHeight="1" x14ac:dyDescent="0.25">
      <c r="A24" s="25" t="s">
        <v>53</v>
      </c>
      <c r="B24" s="25" t="s">
        <v>54</v>
      </c>
      <c r="C24" s="25" t="s">
        <v>55</v>
      </c>
      <c r="D24" s="26">
        <v>1495000</v>
      </c>
      <c r="E24" s="26">
        <v>1200000</v>
      </c>
      <c r="F24" s="31">
        <v>68.3333333333333</v>
      </c>
      <c r="G24" s="7">
        <v>21</v>
      </c>
      <c r="H24" s="7">
        <v>11</v>
      </c>
      <c r="I24" s="7">
        <v>8</v>
      </c>
      <c r="J24" s="7">
        <v>7</v>
      </c>
      <c r="K24" s="7">
        <v>14</v>
      </c>
      <c r="L24" s="7">
        <v>7</v>
      </c>
      <c r="M24" s="19">
        <f t="shared" si="0"/>
        <v>68</v>
      </c>
    </row>
    <row r="25" spans="1:13" ht="12.75" customHeight="1" x14ac:dyDescent="0.25">
      <c r="A25" s="25" t="s">
        <v>56</v>
      </c>
      <c r="B25" s="25" t="s">
        <v>57</v>
      </c>
      <c r="C25" s="25" t="s">
        <v>58</v>
      </c>
      <c r="D25" s="26">
        <v>7687400</v>
      </c>
      <c r="E25" s="26">
        <v>2895600</v>
      </c>
      <c r="F25" s="31">
        <v>36.6666666666667</v>
      </c>
      <c r="G25" s="7">
        <v>15</v>
      </c>
      <c r="H25" s="7">
        <v>10</v>
      </c>
      <c r="I25" s="7">
        <v>6</v>
      </c>
      <c r="J25" s="7">
        <v>6</v>
      </c>
      <c r="K25" s="7">
        <v>12</v>
      </c>
      <c r="L25" s="7">
        <v>8</v>
      </c>
      <c r="M25" s="19">
        <f t="shared" si="0"/>
        <v>57</v>
      </c>
    </row>
    <row r="26" spans="1:13" ht="12.75" customHeight="1" x14ac:dyDescent="0.25">
      <c r="A26" s="25" t="s">
        <v>59</v>
      </c>
      <c r="B26" s="25" t="s">
        <v>60</v>
      </c>
      <c r="C26" s="25" t="s">
        <v>61</v>
      </c>
      <c r="D26" s="26">
        <v>10671000</v>
      </c>
      <c r="E26" s="26">
        <v>5000000</v>
      </c>
      <c r="F26" s="31">
        <v>56.6666666666667</v>
      </c>
      <c r="G26" s="7">
        <v>20</v>
      </c>
      <c r="H26" s="7">
        <v>12</v>
      </c>
      <c r="I26" s="7">
        <v>7</v>
      </c>
      <c r="J26" s="7">
        <v>7</v>
      </c>
      <c r="K26" s="7">
        <v>15</v>
      </c>
      <c r="L26" s="7">
        <v>7</v>
      </c>
      <c r="M26" s="19">
        <f t="shared" si="0"/>
        <v>68</v>
      </c>
    </row>
    <row r="27" spans="1:13" ht="12.75" customHeight="1" x14ac:dyDescent="0.25">
      <c r="A27" s="25" t="s">
        <v>62</v>
      </c>
      <c r="B27" s="25" t="s">
        <v>63</v>
      </c>
      <c r="C27" s="25" t="s">
        <v>64</v>
      </c>
      <c r="D27" s="26">
        <v>125750000</v>
      </c>
      <c r="E27" s="26">
        <v>21000000</v>
      </c>
      <c r="F27" s="31">
        <v>66</v>
      </c>
      <c r="G27" s="7">
        <v>17</v>
      </c>
      <c r="H27" s="7">
        <v>15</v>
      </c>
      <c r="I27" s="7">
        <v>9</v>
      </c>
      <c r="J27" s="7">
        <v>8</v>
      </c>
      <c r="K27" s="7">
        <v>14</v>
      </c>
      <c r="L27" s="7">
        <v>7</v>
      </c>
      <c r="M27" s="19">
        <f t="shared" si="0"/>
        <v>70</v>
      </c>
    </row>
    <row r="28" spans="1:13" ht="12.75" customHeight="1" x14ac:dyDescent="0.25">
      <c r="A28" s="25" t="s">
        <v>65</v>
      </c>
      <c r="B28" s="25" t="s">
        <v>63</v>
      </c>
      <c r="C28" s="25" t="s">
        <v>66</v>
      </c>
      <c r="D28" s="26">
        <v>4136000</v>
      </c>
      <c r="E28" s="26">
        <v>1150000</v>
      </c>
      <c r="F28" s="31">
        <v>63</v>
      </c>
      <c r="G28" s="7">
        <v>15</v>
      </c>
      <c r="H28" s="7">
        <v>15</v>
      </c>
      <c r="I28" s="7">
        <v>8</v>
      </c>
      <c r="J28" s="7">
        <v>7</v>
      </c>
      <c r="K28" s="7">
        <v>15</v>
      </c>
      <c r="L28" s="7">
        <v>7</v>
      </c>
      <c r="M28" s="19">
        <f t="shared" si="0"/>
        <v>67</v>
      </c>
    </row>
    <row r="29" spans="1:13" ht="12.75" customHeight="1" x14ac:dyDescent="0.25">
      <c r="A29" s="25" t="s">
        <v>67</v>
      </c>
      <c r="B29" s="25" t="s">
        <v>68</v>
      </c>
      <c r="C29" s="25" t="s">
        <v>69</v>
      </c>
      <c r="D29" s="26">
        <v>5252813</v>
      </c>
      <c r="E29" s="26">
        <v>1694785</v>
      </c>
      <c r="F29" s="31">
        <v>59.6666666666667</v>
      </c>
      <c r="G29" s="7">
        <v>26</v>
      </c>
      <c r="H29" s="7">
        <v>19</v>
      </c>
      <c r="I29" s="7">
        <v>5</v>
      </c>
      <c r="J29" s="7">
        <v>7</v>
      </c>
      <c r="K29" s="7">
        <v>16</v>
      </c>
      <c r="L29" s="7">
        <v>8</v>
      </c>
      <c r="M29" s="19">
        <f t="shared" si="0"/>
        <v>81</v>
      </c>
    </row>
    <row r="30" spans="1:13" ht="12.75" customHeight="1" x14ac:dyDescent="0.25">
      <c r="A30" s="25" t="s">
        <v>70</v>
      </c>
      <c r="B30" s="25" t="s">
        <v>71</v>
      </c>
      <c r="C30" s="25" t="s">
        <v>72</v>
      </c>
      <c r="D30" s="26">
        <v>79183509</v>
      </c>
      <c r="E30" s="26">
        <v>10000000</v>
      </c>
      <c r="F30" s="31">
        <v>68.3333333333333</v>
      </c>
      <c r="G30" s="7">
        <v>20</v>
      </c>
      <c r="H30" s="7">
        <v>16</v>
      </c>
      <c r="I30" s="7">
        <v>6</v>
      </c>
      <c r="J30" s="7">
        <v>8</v>
      </c>
      <c r="K30" s="7">
        <v>17</v>
      </c>
      <c r="L30" s="7">
        <v>8</v>
      </c>
      <c r="M30" s="19">
        <f t="shared" si="0"/>
        <v>75</v>
      </c>
    </row>
    <row r="31" spans="1:13" ht="12.75" customHeight="1" x14ac:dyDescent="0.25">
      <c r="A31" s="25" t="s">
        <v>73</v>
      </c>
      <c r="B31" s="25" t="s">
        <v>74</v>
      </c>
      <c r="C31" s="25" t="s">
        <v>75</v>
      </c>
      <c r="D31" s="26">
        <v>7358000</v>
      </c>
      <c r="E31" s="26">
        <v>3600000</v>
      </c>
      <c r="F31" s="31">
        <v>85.6666666666667</v>
      </c>
      <c r="G31" s="7">
        <v>26</v>
      </c>
      <c r="H31" s="7">
        <v>17</v>
      </c>
      <c r="I31" s="7">
        <v>9</v>
      </c>
      <c r="J31" s="7">
        <v>9</v>
      </c>
      <c r="K31" s="7">
        <v>18</v>
      </c>
      <c r="L31" s="7">
        <v>7</v>
      </c>
      <c r="M31" s="19">
        <f t="shared" si="0"/>
        <v>86</v>
      </c>
    </row>
    <row r="32" spans="1:13" ht="12.75" customHeight="1" x14ac:dyDescent="0.25">
      <c r="A32" s="25" t="s">
        <v>76</v>
      </c>
      <c r="B32" s="25" t="s">
        <v>54</v>
      </c>
      <c r="C32" s="25" t="s">
        <v>77</v>
      </c>
      <c r="D32" s="26">
        <v>79376500</v>
      </c>
      <c r="E32" s="26">
        <v>20500000</v>
      </c>
      <c r="F32" s="31">
        <v>74</v>
      </c>
      <c r="G32" s="7">
        <v>29</v>
      </c>
      <c r="H32" s="7">
        <v>18</v>
      </c>
      <c r="I32" s="7">
        <v>7</v>
      </c>
      <c r="J32" s="7">
        <v>8</v>
      </c>
      <c r="K32" s="7">
        <v>17</v>
      </c>
      <c r="L32" s="7">
        <v>8</v>
      </c>
      <c r="M32" s="19">
        <f t="shared" si="0"/>
        <v>87</v>
      </c>
    </row>
    <row r="33" spans="1:13" ht="12.75" customHeight="1" x14ac:dyDescent="0.3">
      <c r="A33" s="25" t="s">
        <v>78</v>
      </c>
      <c r="B33" t="s">
        <v>79</v>
      </c>
      <c r="C33" s="25" t="s">
        <v>80</v>
      </c>
      <c r="D33" s="26">
        <v>1929090</v>
      </c>
      <c r="E33" s="26">
        <v>900000</v>
      </c>
      <c r="F33" s="31">
        <v>74</v>
      </c>
      <c r="G33" s="7">
        <v>25</v>
      </c>
      <c r="H33" s="7">
        <v>16</v>
      </c>
      <c r="I33" s="7">
        <v>7</v>
      </c>
      <c r="J33" s="7">
        <v>7</v>
      </c>
      <c r="K33" s="7">
        <v>14</v>
      </c>
      <c r="L33" s="7">
        <v>9</v>
      </c>
      <c r="M33" s="19">
        <f t="shared" si="0"/>
        <v>78</v>
      </c>
    </row>
    <row r="34" spans="1:13" ht="12.75" customHeight="1" x14ac:dyDescent="0.25">
      <c r="A34" s="25" t="s">
        <v>81</v>
      </c>
      <c r="B34" s="25" t="s">
        <v>82</v>
      </c>
      <c r="C34" s="25" t="s">
        <v>83</v>
      </c>
      <c r="D34" s="26">
        <v>5219780</v>
      </c>
      <c r="E34" s="26">
        <v>2000000</v>
      </c>
      <c r="F34" s="31">
        <v>82.6666666666667</v>
      </c>
      <c r="G34" s="7">
        <v>23</v>
      </c>
      <c r="H34" s="7">
        <v>13</v>
      </c>
      <c r="I34" s="7">
        <v>5</v>
      </c>
      <c r="J34" s="7">
        <v>9</v>
      </c>
      <c r="K34" s="7">
        <v>13</v>
      </c>
      <c r="L34" s="7">
        <v>8</v>
      </c>
      <c r="M34" s="19">
        <f t="shared" si="0"/>
        <v>71</v>
      </c>
    </row>
    <row r="35" spans="1:13" ht="12.75" customHeight="1" x14ac:dyDescent="0.25">
      <c r="A35" s="25" t="s">
        <v>84</v>
      </c>
      <c r="B35" s="25" t="s">
        <v>85</v>
      </c>
      <c r="C35" s="25" t="s">
        <v>86</v>
      </c>
      <c r="D35" s="26">
        <v>1187499</v>
      </c>
      <c r="E35" s="26">
        <v>450000</v>
      </c>
      <c r="F35" s="31">
        <v>78.6666666666667</v>
      </c>
      <c r="G35" s="7">
        <v>18</v>
      </c>
      <c r="H35" s="7">
        <v>16</v>
      </c>
      <c r="I35" s="7">
        <v>7</v>
      </c>
      <c r="J35" s="7">
        <v>8</v>
      </c>
      <c r="K35" s="7">
        <v>13</v>
      </c>
      <c r="L35" s="7">
        <v>6</v>
      </c>
      <c r="M35" s="19">
        <f t="shared" si="0"/>
        <v>68</v>
      </c>
    </row>
    <row r="36" spans="1:13" ht="12.75" customHeight="1" x14ac:dyDescent="0.25">
      <c r="A36" s="25" t="s">
        <v>87</v>
      </c>
      <c r="B36" s="7" t="s">
        <v>88</v>
      </c>
      <c r="C36" s="7" t="s">
        <v>89</v>
      </c>
      <c r="D36" s="8">
        <v>1500000</v>
      </c>
      <c r="E36" s="8">
        <v>1200000</v>
      </c>
      <c r="F36" s="30">
        <v>66.6666666666667</v>
      </c>
      <c r="G36" s="7">
        <v>27</v>
      </c>
      <c r="H36" s="7">
        <v>14</v>
      </c>
      <c r="I36" s="7">
        <v>5</v>
      </c>
      <c r="J36" s="7">
        <v>10</v>
      </c>
      <c r="K36" s="7">
        <v>10</v>
      </c>
      <c r="L36" s="7">
        <v>8</v>
      </c>
      <c r="M36" s="19">
        <f t="shared" si="0"/>
        <v>74</v>
      </c>
    </row>
    <row r="37" spans="1:13" ht="13.2" x14ac:dyDescent="0.3">
      <c r="A37" s="4"/>
      <c r="B37" s="4"/>
      <c r="C37" s="4"/>
      <c r="D37" s="5">
        <f>SUM(D22:D36)</f>
        <v>511200711</v>
      </c>
      <c r="E37" s="5">
        <f>SUM(E22:E36)</f>
        <v>104090385</v>
      </c>
      <c r="F37" s="6"/>
      <c r="G37" s="4"/>
      <c r="H37" s="4"/>
      <c r="I37" s="4"/>
      <c r="J37" s="4"/>
      <c r="K37" s="4"/>
      <c r="L37" s="4"/>
      <c r="M37" s="4"/>
    </row>
    <row r="38" spans="1:13" ht="13.2" x14ac:dyDescent="0.3">
      <c r="A38" s="4"/>
      <c r="B38" s="4"/>
      <c r="C38" s="4"/>
      <c r="D38" s="4"/>
      <c r="E38" s="6"/>
      <c r="F38" s="6"/>
      <c r="G38" s="4"/>
      <c r="H38" s="4"/>
      <c r="I38" s="4"/>
      <c r="J38" s="4"/>
      <c r="K38" s="4"/>
      <c r="L38" s="4"/>
      <c r="M38" s="4"/>
    </row>
  </sheetData>
  <mergeCells count="22">
    <mergeCell ref="A7:C7"/>
    <mergeCell ref="D9:M9"/>
    <mergeCell ref="D15:M15"/>
    <mergeCell ref="D3:M3"/>
    <mergeCell ref="D4:M4"/>
    <mergeCell ref="D5:M5"/>
    <mergeCell ref="D6:M6"/>
    <mergeCell ref="D10:M10"/>
    <mergeCell ref="D11:M11"/>
    <mergeCell ref="D12:M12"/>
    <mergeCell ref="D13:M13"/>
    <mergeCell ref="D14:M14"/>
    <mergeCell ref="G18:L18"/>
    <mergeCell ref="M18:M20"/>
    <mergeCell ref="G19:H19"/>
    <mergeCell ref="I19:L19"/>
    <mergeCell ref="A18:A21"/>
    <mergeCell ref="B18:B21"/>
    <mergeCell ref="C18:C21"/>
    <mergeCell ref="D18:D21"/>
    <mergeCell ref="E18:E21"/>
    <mergeCell ref="F18:F20"/>
  </mergeCells>
  <dataValidations count="6">
    <dataValidation type="decimal" operator="lessThanOrEqual" allowBlank="1" showInputMessage="1" showErrorMessage="1" error="max. 10" sqref="L1:L19 L21:L1048576" xr:uid="{5BF829A9-7F2A-43C7-B0AF-87C541B9DE77}">
      <formula1>10</formula1>
    </dataValidation>
    <dataValidation type="decimal" allowBlank="1" showInputMessage="1" showErrorMessage="1" error="max. 40" sqref="G1:G19 G21:G1048576" xr:uid="{81824C72-1A23-4490-A32A-759201DE714D}">
      <formula1>0</formula1>
      <formula2>30</formula2>
    </dataValidation>
    <dataValidation type="decimal" allowBlank="1" showInputMessage="1" showErrorMessage="1" error="max. 15" sqref="H1:H19 H21:H1048576" xr:uid="{3A6E61D2-8006-4C43-80EB-C7EB364AD9CD}">
      <formula1>0</formula1>
      <formula2>20</formula2>
    </dataValidation>
    <dataValidation type="decimal" allowBlank="1" showInputMessage="1" showErrorMessage="1" error="max. 15" sqref="I1:I19 I21:I1048576" xr:uid="{1A304EAB-876C-427C-8396-7BB96963E676}">
      <formula1>0</formula1>
      <formula2>10</formula2>
    </dataValidation>
    <dataValidation type="decimal" allowBlank="1" showInputMessage="1" showErrorMessage="1" error="max. 5" sqref="J1:J19 J21:J1048576" xr:uid="{1154DD70-025C-4CA7-878D-4F920F894185}">
      <formula1>0</formula1>
      <formula2>20</formula2>
    </dataValidation>
    <dataValidation type="decimal" allowBlank="1" showInputMessage="1" showErrorMessage="1" error="max. 10" sqref="K1:K19 K21:K1048576" xr:uid="{A16828B1-BBC2-49BF-94F9-D6842B307D1E}">
      <formula1>0</formula1>
      <formula2>10</formula2>
    </dataValidation>
  </dataValidations>
  <pageMargins left="0.7" right="0.7" top="0.78740157499999996" bottom="0.78740157499999996" header="0.3" footer="0.3"/>
  <pageSetup scale="3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42856DFB0A8C48BAF373B18A3AF48A" ma:contentTypeVersion="3" ma:contentTypeDescription="Vytvoří nový dokument" ma:contentTypeScope="" ma:versionID="7caa62c6c58bebeffa5a37fdff79e3ce">
  <xsd:schema xmlns:xsd="http://www.w3.org/2001/XMLSchema" xmlns:xs="http://www.w3.org/2001/XMLSchema" xmlns:p="http://schemas.microsoft.com/office/2006/metadata/properties" xmlns:ns2="28d75d15-bca9-47f6-bffa-3b7a2afa4dc9" targetNamespace="http://schemas.microsoft.com/office/2006/metadata/properties" ma:root="true" ma:fieldsID="2d36dee1775fda06c4725762f8aeb31a" ns2:_="">
    <xsd:import namespace="28d75d15-bca9-47f6-bffa-3b7a2afa4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75d15-bca9-47f6-bffa-3b7a2afa4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02891-466C-4297-BBA9-415DF8D3BEC1}">
  <ds:schemaRefs>
    <ds:schemaRef ds:uri="http://schemas.microsoft.com/office/2006/metadata/properties"/>
    <ds:schemaRef ds:uri="http://schemas.microsoft.com/office/infopath/2007/PartnerControls"/>
    <ds:schemaRef ds:uri="0b3a04af-ca41-4258-a70a-afb1da0fb2b2"/>
    <ds:schemaRef ds:uri="2fd1ed75-4b1a-45aa-85d1-65d48fe2931c"/>
  </ds:schemaRefs>
</ds:datastoreItem>
</file>

<file path=customXml/itemProps2.xml><?xml version="1.0" encoding="utf-8"?>
<ds:datastoreItem xmlns:ds="http://schemas.openxmlformats.org/officeDocument/2006/customXml" ds:itemID="{8BC4FCA9-3D6B-42C7-A3F9-902AAC17377A}"/>
</file>

<file path=customXml/itemProps3.xml><?xml version="1.0" encoding="utf-8"?>
<ds:datastoreItem xmlns:ds="http://schemas.openxmlformats.org/officeDocument/2006/customXml" ds:itemID="{019C454F-5295-4688-BDE3-514824CCF4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Výroba animovaného filmu</vt:lpstr>
      <vt:lpstr>LG</vt:lpstr>
      <vt:lpstr>TL</vt:lpstr>
      <vt:lpstr>MR</vt:lpstr>
      <vt:lpstr>DŠ</vt:lpstr>
      <vt:lpstr>ZZ</vt:lpstr>
      <vt:lpstr>DŠ!Oblast_tisku</vt:lpstr>
      <vt:lpstr>LG!Oblast_tisku</vt:lpstr>
      <vt:lpstr>MR!Oblast_tisku</vt:lpstr>
      <vt:lpstr>TL!Oblast_tisku</vt:lpstr>
      <vt:lpstr>'Výroba animovaného filmu'!Oblast_tisku</vt:lpstr>
      <vt:lpstr>ZZ!Oblast_tisku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Veronika Lengálová</cp:lastModifiedBy>
  <cp:revision/>
  <dcterms:created xsi:type="dcterms:W3CDTF">2013-12-06T22:03:05Z</dcterms:created>
  <dcterms:modified xsi:type="dcterms:W3CDTF">2026-01-30T07:54:00Z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0x0101006B42856DFB0A8C48BAF373B18A3AF48A</vt:lpwstr>
  </property>
  <property fmtid="{D5CDD505-2E9C-101B-9397-08002B2CF9AE}" pid="3" name="MediaServiceImageTags">
    <vt:lpwstr/>
  </property>
</Properties>
</file>