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fkcz-my.sharepoint.com/personal/tereza_tylova_fondkinematografie_cz/Documents/Plocha/Jednání Rady KMG leden/"/>
    </mc:Choice>
  </mc:AlternateContent>
  <xr:revisionPtr revIDLastSave="4" documentId="8_{E295B905-A507-4185-90C6-9CF76080F921}" xr6:coauthVersionLast="47" xr6:coauthVersionMax="47" xr10:uidLastSave="{602DA5E4-8FA9-4DB9-900E-88169BBCA751}"/>
  <bookViews>
    <workbookView xWindow="-110" yWindow="-110" windowWidth="19420" windowHeight="11500" xr2:uid="{00000000-000D-0000-FFFF-FFFF00000000}"/>
  </bookViews>
  <sheets>
    <sheet name="hraný" sheetId="2" r:id="rId1"/>
    <sheet name="PBa" sheetId="3" r:id="rId2"/>
    <sheet name="PBi" sheetId="4" r:id="rId3"/>
    <sheet name="LO" sheetId="5" r:id="rId4"/>
    <sheet name="LW" sheetId="6" r:id="rId5"/>
    <sheet name="JS" sheetId="7" r:id="rId6"/>
  </sheets>
  <definedNames>
    <definedName name="_xlnm.Print_Area" localSheetId="0">hraný!$A$1:$M$46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2" l="1"/>
  <c r="V22" i="2"/>
  <c r="V23" i="2"/>
  <c r="V24" i="2"/>
  <c r="V20" i="2"/>
  <c r="M50" i="2"/>
  <c r="M51" i="2" s="1"/>
  <c r="L44" i="2"/>
  <c r="L20" i="2"/>
  <c r="L25" i="2"/>
  <c r="L31" i="2"/>
  <c r="L22" i="2"/>
  <c r="L35" i="2"/>
  <c r="L26" i="2"/>
  <c r="L42" i="2"/>
  <c r="L48" i="2"/>
  <c r="L46" i="2"/>
  <c r="L45" i="2"/>
  <c r="L39" i="2"/>
  <c r="L40" i="2"/>
  <c r="L36" i="2"/>
  <c r="L43" i="2"/>
  <c r="L27" i="2"/>
  <c r="L32" i="2"/>
  <c r="L28" i="2"/>
  <c r="L47" i="2"/>
  <c r="L30" i="2"/>
  <c r="L23" i="2"/>
  <c r="L37" i="2"/>
  <c r="L33" i="2"/>
  <c r="L21" i="2"/>
  <c r="L24" i="2"/>
  <c r="L29" i="2"/>
  <c r="L34" i="2"/>
  <c r="L38" i="2"/>
  <c r="L49" i="2"/>
  <c r="L41" i="2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</calcChain>
</file>

<file path=xl/sharedStrings.xml><?xml version="1.0" encoding="utf-8"?>
<sst xmlns="http://schemas.openxmlformats.org/spreadsheetml/2006/main" count="873" uniqueCount="137">
  <si>
    <t>Výroba celovečerního hraného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</si>
  <si>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2026-A-2-1-3</t>
    </r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</si>
  <si>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</si>
  <si>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kinematografie</t>
    </r>
  </si>
  <si>
    <t>1. Posílení stability producentských firem a podpora jejich dlouhodobé spolupráce s kreativními týmy.</t>
  </si>
  <si>
    <t>Dotační okruh: Výroba českého audiovizuálního díla</t>
  </si>
  <si>
    <t>2. Podpora žánrové diverzity v české audiovizi, podpora debutů a projektů pro různé cílové skupiny.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</si>
  <si>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05. 09. 2025–20. 10. 2025</t>
    </r>
  </si>
  <si>
    <t>3. Podpora projektů pro lokální trh i pro mezinárodní distribuci.</t>
  </si>
  <si>
    <r>
      <t>Finanční alokace:</t>
    </r>
    <r>
      <rPr>
        <sz val="9.5"/>
        <rFont val="Arial"/>
        <family val="2"/>
        <charset val="238"/>
      </rPr>
      <t xml:space="preserve"> 50 000 000 Kč</t>
    </r>
  </si>
  <si>
    <t>4. Podpora mezinárodních koprodukcí českých kinematografických děl, podpora exportu českých kinematografických děl.</t>
  </si>
  <si>
    <r>
      <t xml:space="preserve">Lhůta pro dokončení projektu: </t>
    </r>
    <r>
      <rPr>
        <sz val="9.5"/>
        <color theme="1"/>
        <rFont val="Arial"/>
        <family val="2"/>
        <charset val="238"/>
      </rPr>
      <t>dle žádosti, nejdříve však 3 měsíce po zahájení kinodistribuce 
na území ČR a zároveň nejpozději do 31. 12. 2031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</si>
  <si>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</si>
  <si>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</si>
  <si>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celovečerní hraná česká kinematografická díla (ve smyslu § 2 odst. 1 písm. b) a písm. i) zákona o audiovizi), která splňují tyto podmínky:</t>
  </si>
  <si>
    <t>1. České kinematografické dílo se 100% podílem výrobce nebo koproducentů na financování celkových výrobních nákladů, kteří mají místo podnikání, místo trvalého pobytu nebo sídlo na území České republiky
nebo</t>
  </si>
  <si>
    <t>2. České kinematografické dílo, na jehož výrobě se koproducenti s místem podnikání, místem trvalého pobytu nebo sídlem na území České republiky podílí společně s koproducentem nebo koproducenty, kteří mají místo podnikání, místo trvalého pobytu nebo sídlo mimo území České republiky, a přitom platí, že:</t>
  </si>
  <si>
    <t>a. u dvoustranné koprodukce musí být česká finanční účast na celkových výrobních nákladech projektu 40 % nebo vyšší,
b. u třístranné a vícestranné koprodukce musí být podíl české finanční účasti na celkových výrobních nákladech projektu 30 % nebo vyšší.</t>
  </si>
  <si>
    <t>Celovečerním kinematografickým dílem se pro účely Státního fondu audiovize (dále jen „Fond“) rozumí dílo se stopáží delší než 60 minut.</t>
  </si>
  <si>
    <t>Rada deklaruje, že v této výzvě neurčuje specificky podporu režijních a producentských debutů.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</si>
  <si>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</si>
  <si>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</si>
  <si>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</si>
  <si>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</si>
  <si>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</si>
  <si>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</si>
  <si>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</si>
  <si>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</si>
  <si>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</si>
  <si>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</si>
  <si>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</si>
  <si>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</si>
  <si>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intenzita podpory %</t>
  </si>
  <si>
    <t>Rada – intenzita podpory %</t>
  </si>
  <si>
    <t>žadatel – datum dokončení projektu</t>
  </si>
  <si>
    <t>Rada – lhůta pro dokončení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</si>
  <si>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</si>
  <si>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</si>
  <si>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</si>
  <si>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</si>
  <si>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</si>
  <si>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Kreativní tým</t>
  </si>
  <si>
    <t>Realizační strategie a ekonomika projektu</t>
  </si>
  <si>
    <t>Udržitelnost</t>
  </si>
  <si>
    <t>0-30</t>
  </si>
  <si>
    <t>0-20</t>
  </si>
  <si>
    <t>0-10</t>
  </si>
  <si>
    <t>Lucky Man Films s.r.o.</t>
  </si>
  <si>
    <t>Kluci to vidí jinak než holky</t>
  </si>
  <si>
    <t>ne</t>
  </si>
  <si>
    <t>8Heads Productions s.r.o.</t>
  </si>
  <si>
    <t>Kohoutí rytíři</t>
  </si>
  <si>
    <t>ano</t>
  </si>
  <si>
    <t>DNA Production s.r.o.</t>
  </si>
  <si>
    <t>Hejkal</t>
  </si>
  <si>
    <t xml:space="preserve"> Cinémotif Films s.r.o.</t>
  </si>
  <si>
    <t>NORA</t>
  </si>
  <si>
    <t>INFINITY PRAGUE PRODUCTIONS, a.s.</t>
  </si>
  <si>
    <t>Jízdní hlídka</t>
  </si>
  <si>
    <t>Lumiere Film, s.r.o.</t>
  </si>
  <si>
    <t>Kriplyně</t>
  </si>
  <si>
    <t>One Way Tickets Films s.r.o.</t>
  </si>
  <si>
    <t>Zažít chalupu jinak</t>
  </si>
  <si>
    <t>Paprika Studios s.r.o.</t>
  </si>
  <si>
    <t>Těžké duše</t>
  </si>
  <si>
    <t>IN Film Praha spol. s.r.o.</t>
  </si>
  <si>
    <t>MASARYK 2</t>
  </si>
  <si>
    <t>Kompliment Film s.r.o.</t>
  </si>
  <si>
    <t>Ledoví koně</t>
  </si>
  <si>
    <t>Beginner’s Mind s.r.o.</t>
  </si>
  <si>
    <t>Neklid</t>
  </si>
  <si>
    <t>Otoč králíka!</t>
  </si>
  <si>
    <t>Mimesis Film s.r.o.</t>
  </si>
  <si>
    <t>Otec jelen, matka liška</t>
  </si>
  <si>
    <t>Bio Illusion, s.r.o.</t>
  </si>
  <si>
    <t>Čerti nejsou</t>
  </si>
  <si>
    <t>FRESH LOBSTER s.r.o.</t>
  </si>
  <si>
    <t>Parkourista</t>
  </si>
  <si>
    <t>FILM KOLEKTIV s.r.o</t>
  </si>
  <si>
    <t>Exit Santiago</t>
  </si>
  <si>
    <t>Teorie podivnosti</t>
  </si>
  <si>
    <t>XOVA Film s.r.o.</t>
  </si>
  <si>
    <t>Ruku na srdce</t>
  </si>
  <si>
    <t>HEAVEN´S GATE s.r.o.</t>
  </si>
  <si>
    <t>Do tmy</t>
  </si>
  <si>
    <t>Přítelkyně</t>
  </si>
  <si>
    <t>nutprodukce s.r.o.</t>
  </si>
  <si>
    <t>Attention Whores</t>
  </si>
  <si>
    <t>Perfilm s.r.o.</t>
  </si>
  <si>
    <t>V dobré víře</t>
  </si>
  <si>
    <t>Eli a oni</t>
  </si>
  <si>
    <t>Bože, rozraz dveře</t>
  </si>
  <si>
    <t>Bontonfilm Studios s.r.o.</t>
  </si>
  <si>
    <t>Kameny se valí do Prahy</t>
  </si>
  <si>
    <t>Bratři s.r.o</t>
  </si>
  <si>
    <t>Město otců</t>
  </si>
  <si>
    <t>Black Balance, s.r.o.</t>
  </si>
  <si>
    <t>LES</t>
  </si>
  <si>
    <t>Bionaut s.r.o.</t>
  </si>
  <si>
    <t>První pouto</t>
  </si>
  <si>
    <t xml:space="preserve"> Orbis Pictures film, s. r. o. </t>
  </si>
  <si>
    <t>Rozcestí</t>
  </si>
  <si>
    <t>i/o post. s.r.o.</t>
  </si>
  <si>
    <t>Bez vyznání</t>
  </si>
  <si>
    <t>16/2026</t>
  </si>
  <si>
    <t>43/2026</t>
  </si>
  <si>
    <t>62/2026</t>
  </si>
  <si>
    <t>63/2026</t>
  </si>
  <si>
    <t>66/2026</t>
  </si>
  <si>
    <t>67/2026</t>
  </si>
  <si>
    <t>68/2026</t>
  </si>
  <si>
    <t>84/2026</t>
  </si>
  <si>
    <t>85/2026</t>
  </si>
  <si>
    <t>88/2026</t>
  </si>
  <si>
    <t>97/2026</t>
  </si>
  <si>
    <t>99/2026</t>
  </si>
  <si>
    <t>103/2026</t>
  </si>
  <si>
    <t>104/2026</t>
  </si>
  <si>
    <t>105/2026</t>
  </si>
  <si>
    <t>106/2026</t>
  </si>
  <si>
    <t>107/2026</t>
  </si>
  <si>
    <t>111/2026</t>
  </si>
  <si>
    <t>113/2026</t>
  </si>
  <si>
    <t>115/2026</t>
  </si>
  <si>
    <t>116/2026</t>
  </si>
  <si>
    <t>124/2026</t>
  </si>
  <si>
    <t>125/2026</t>
  </si>
  <si>
    <t>126/2026</t>
  </si>
  <si>
    <t>127/2026</t>
  </si>
  <si>
    <t>128/2026</t>
  </si>
  <si>
    <t>130/2026</t>
  </si>
  <si>
    <t>134/2026</t>
  </si>
  <si>
    <t>136/2026</t>
  </si>
  <si>
    <t>137/2026</t>
  </si>
  <si>
    <t>zbývá:</t>
  </si>
  <si>
    <t>Maximální podíl podpory na celkových nákladech projektu</t>
  </si>
  <si>
    <t xml:space="preserve">Projekty výzvy budou na základě usnesení č. 4A/2026 hrazeny ze státní dotace 2026.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</si>
</sst>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9.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  <xf numFmtId="9" fontId="4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2" fontId="3" fillId="0" borderId="1" xfId="0" applyNumberFormat="1" applyFont="1" applyBorder="1" applyAlignment="1">
      <alignment horizontal="left" vertical="top"/>
    </xf>
    <xf numFmtId="0" fontId="5" fillId="0" borderId="0" xfId="0" applyFont="1"/>
    <xf numFmtId="3" fontId="5" fillId="0" borderId="0" xfId="0" applyNumberFormat="1" applyFont="1"/>
    <xf numFmtId="0" fontId="5" fillId="0" borderId="1" xfId="0" applyFont="1" applyBorder="1"/>
    <xf numFmtId="0" fontId="5" fillId="0" borderId="0" xfId="0" applyFont="1" applyAlignment="1">
      <alignment horizontal="left" wrapText="1"/>
    </xf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3" fillId="2" borderId="2" xfId="0" applyFont="1" applyFill="1" applyBorder="1" applyAlignment="1">
      <alignment horizontal="left" vertical="top"/>
    </xf>
    <xf numFmtId="0" fontId="3" fillId="0" borderId="0" xfId="0" applyFont="1" applyAlignment="1">
      <alignment horizontal="left" wrapText="1"/>
    </xf>
    <xf numFmtId="0" fontId="3" fillId="2" borderId="16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3" fontId="6" fillId="0" borderId="0" xfId="0" applyNumberFormat="1" applyFont="1"/>
    <xf numFmtId="0" fontId="3" fillId="0" borderId="2" xfId="0" applyFont="1" applyBorder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3" fontId="6" fillId="0" borderId="2" xfId="0" applyNumberFormat="1" applyFont="1" applyBorder="1"/>
    <xf numFmtId="3" fontId="3" fillId="0" borderId="2" xfId="0" applyNumberFormat="1" applyFont="1" applyBorder="1"/>
    <xf numFmtId="0" fontId="6" fillId="0" borderId="2" xfId="0" applyFont="1" applyBorder="1"/>
    <xf numFmtId="9" fontId="3" fillId="2" borderId="0" xfId="3" applyFont="1" applyFill="1" applyAlignment="1">
      <alignment horizontal="center" vertical="top"/>
    </xf>
    <xf numFmtId="0" fontId="3" fillId="0" borderId="2" xfId="0" applyFont="1" applyBorder="1"/>
    <xf numFmtId="0" fontId="5" fillId="0" borderId="2" xfId="0" applyFont="1" applyBorder="1" applyAlignment="1">
      <alignment horizontal="left" wrapText="1"/>
    </xf>
    <xf numFmtId="3" fontId="5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left"/>
    </xf>
    <xf numFmtId="14" fontId="3" fillId="2" borderId="2" xfId="0" applyNumberFormat="1" applyFont="1" applyFill="1" applyBorder="1" applyAlignment="1">
      <alignment horizontal="center" vertical="top"/>
    </xf>
    <xf numFmtId="9" fontId="6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/>
    </xf>
    <xf numFmtId="14" fontId="3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3" fontId="3" fillId="3" borderId="0" xfId="0" applyNumberFormat="1" applyFont="1" applyFill="1" applyAlignment="1">
      <alignment horizontal="right" vertical="top"/>
    </xf>
    <xf numFmtId="9" fontId="3" fillId="0" borderId="2" xfId="0" applyNumberFormat="1" applyFont="1" applyBorder="1" applyAlignment="1">
      <alignment horizontal="center" vertical="top"/>
    </xf>
    <xf numFmtId="0" fontId="1" fillId="2" borderId="9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2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" fillId="2" borderId="9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2" fontId="1" fillId="2" borderId="15" xfId="0" applyNumberFormat="1" applyFont="1" applyFill="1" applyBorder="1" applyAlignment="1">
      <alignment horizontal="left" vertical="top" wrapText="1"/>
    </xf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Procenta" xfId="3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1"/>
  <sheetViews>
    <sheetView showGridLines="0" tabSelected="1"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3" width="14.453125" style="2" customWidth="1"/>
    <col min="14" max="21" width="13.54296875" style="2" customWidth="1"/>
    <col min="22" max="16384" width="9.1796875" style="2"/>
  </cols>
  <sheetData>
    <row r="1" spans="1:22" ht="38.25" customHeight="1" x14ac:dyDescent="0.35">
      <c r="A1" s="1" t="s">
        <v>0</v>
      </c>
    </row>
    <row r="2" spans="1:22" ht="15" customHeight="1" x14ac:dyDescent="0.35">
      <c r="A2" s="3" t="s">
        <v>1</v>
      </c>
      <c r="D2" s="3" t="s">
        <v>2</v>
      </c>
    </row>
    <row r="3" spans="1:22" ht="15" customHeight="1" x14ac:dyDescent="0.25">
      <c r="A3" s="3" t="s">
        <v>3</v>
      </c>
      <c r="D3" s="67" t="s">
        <v>4</v>
      </c>
      <c r="E3" s="67"/>
      <c r="F3" s="67"/>
      <c r="G3" s="67"/>
      <c r="H3" s="67"/>
      <c r="I3" s="67"/>
      <c r="J3" s="67"/>
      <c r="K3" s="67"/>
      <c r="L3" s="67"/>
      <c r="M3" s="67"/>
    </row>
    <row r="4" spans="1:22" ht="15" customHeight="1" x14ac:dyDescent="0.25">
      <c r="A4" s="3" t="s">
        <v>5</v>
      </c>
      <c r="D4" s="66" t="s">
        <v>6</v>
      </c>
      <c r="E4" s="66"/>
      <c r="F4" s="66"/>
      <c r="G4" s="66"/>
      <c r="H4" s="66"/>
      <c r="I4" s="66"/>
      <c r="J4" s="66"/>
      <c r="K4" s="66"/>
      <c r="L4" s="66"/>
      <c r="M4" s="66"/>
    </row>
    <row r="5" spans="1:22" ht="15" customHeight="1" x14ac:dyDescent="0.25">
      <c r="A5" s="3" t="s">
        <v>7</v>
      </c>
      <c r="D5" s="66" t="s">
        <v>8</v>
      </c>
      <c r="E5" s="66"/>
      <c r="F5" s="66"/>
      <c r="G5" s="66"/>
      <c r="H5" s="66"/>
      <c r="I5" s="66"/>
      <c r="J5" s="66"/>
      <c r="K5" s="66"/>
      <c r="L5" s="66"/>
      <c r="M5" s="66"/>
    </row>
    <row r="6" spans="1:22" ht="15" customHeight="1" x14ac:dyDescent="0.25">
      <c r="A6" s="3" t="s">
        <v>9</v>
      </c>
      <c r="D6" s="66" t="s">
        <v>10</v>
      </c>
      <c r="E6" s="66"/>
      <c r="F6" s="66"/>
      <c r="G6" s="66"/>
      <c r="H6" s="66"/>
      <c r="I6" s="66"/>
      <c r="J6" s="66"/>
      <c r="K6" s="66"/>
      <c r="L6" s="66"/>
      <c r="M6" s="66"/>
    </row>
    <row r="7" spans="1:22" ht="27" customHeight="1" x14ac:dyDescent="0.35">
      <c r="A7" s="62" t="s">
        <v>11</v>
      </c>
      <c r="B7" s="62"/>
      <c r="C7" s="62"/>
    </row>
    <row r="8" spans="1:2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  <c r="M8" s="10"/>
    </row>
    <row r="9" spans="1:22" ht="16.5" customHeight="1" x14ac:dyDescent="0.35">
      <c r="D9" s="63" t="s">
        <v>14</v>
      </c>
      <c r="E9" s="63"/>
      <c r="F9" s="63"/>
      <c r="G9" s="63"/>
      <c r="H9" s="63"/>
      <c r="I9" s="63"/>
      <c r="J9" s="63"/>
      <c r="K9" s="63"/>
      <c r="L9" s="63"/>
      <c r="M9" s="63"/>
    </row>
    <row r="10" spans="1:22" ht="40" customHeight="1" x14ac:dyDescent="0.35">
      <c r="D10" s="63" t="s">
        <v>15</v>
      </c>
      <c r="E10" s="63"/>
      <c r="F10" s="63"/>
      <c r="G10" s="63"/>
      <c r="H10" s="63"/>
      <c r="I10" s="63"/>
      <c r="J10" s="63"/>
      <c r="K10" s="63"/>
      <c r="L10" s="63"/>
      <c r="M10" s="63"/>
    </row>
    <row r="11" spans="1:22" ht="27" customHeight="1" x14ac:dyDescent="0.35">
      <c r="D11" s="63" t="s">
        <v>16</v>
      </c>
      <c r="E11" s="63"/>
      <c r="F11" s="63"/>
      <c r="G11" s="63"/>
      <c r="H11" s="63"/>
      <c r="I11" s="63"/>
      <c r="J11" s="63"/>
      <c r="K11" s="63"/>
      <c r="L11" s="63"/>
      <c r="M11" s="63"/>
    </row>
    <row r="12" spans="1:22" ht="47.5" customHeight="1" x14ac:dyDescent="0.35">
      <c r="D12" s="11"/>
      <c r="E12" s="63" t="s">
        <v>17</v>
      </c>
      <c r="F12" s="63"/>
      <c r="G12" s="63"/>
      <c r="H12" s="63"/>
      <c r="I12" s="63"/>
      <c r="J12" s="63"/>
      <c r="K12" s="63"/>
      <c r="L12" s="63"/>
      <c r="M12" s="63"/>
    </row>
    <row r="13" spans="1:22" ht="17.149999999999999" customHeight="1" x14ac:dyDescent="0.35">
      <c r="D13" s="63" t="s">
        <v>18</v>
      </c>
      <c r="E13" s="63"/>
      <c r="F13" s="63"/>
      <c r="G13" s="63"/>
      <c r="H13" s="63"/>
      <c r="I13" s="63"/>
      <c r="J13" s="63"/>
      <c r="K13" s="63"/>
      <c r="L13" s="63"/>
      <c r="M13" s="63"/>
    </row>
    <row r="14" spans="1:22" ht="15" customHeight="1" x14ac:dyDescent="0.35">
      <c r="A14" s="3"/>
      <c r="D14" s="2" t="s">
        <v>19</v>
      </c>
    </row>
    <row r="15" spans="1:22" ht="39.5" customHeight="1" x14ac:dyDescent="0.35">
      <c r="A15" s="3"/>
      <c r="C15" s="28"/>
      <c r="D15" s="28" t="s">
        <v>136</v>
      </c>
      <c r="E15" s="28"/>
      <c r="F15" s="28"/>
      <c r="G15" s="3"/>
      <c r="H15" s="3"/>
      <c r="I15" s="3"/>
      <c r="M15" s="7"/>
    </row>
    <row r="16" spans="1:22" ht="15" customHeight="1" x14ac:dyDescent="0.35">
      <c r="A16" s="58" t="s">
        <v>20</v>
      </c>
      <c r="B16" s="56" t="s">
        <v>21</v>
      </c>
      <c r="C16" s="56" t="s">
        <v>22</v>
      </c>
      <c r="D16" s="56" t="s">
        <v>23</v>
      </c>
      <c r="E16" s="60" t="s">
        <v>24</v>
      </c>
      <c r="F16" s="54" t="s">
        <v>25</v>
      </c>
      <c r="G16" s="55"/>
      <c r="H16" s="55"/>
      <c r="I16" s="55"/>
      <c r="J16" s="55"/>
      <c r="K16" s="55"/>
      <c r="L16" s="56" t="s">
        <v>26</v>
      </c>
      <c r="M16" s="56" t="s">
        <v>27</v>
      </c>
      <c r="N16" s="56" t="s">
        <v>28</v>
      </c>
      <c r="O16" s="56" t="s">
        <v>29</v>
      </c>
      <c r="P16" s="56" t="s">
        <v>30</v>
      </c>
      <c r="Q16" s="56" t="s">
        <v>31</v>
      </c>
      <c r="R16" s="71" t="s">
        <v>32</v>
      </c>
      <c r="S16" s="71" t="s">
        <v>33</v>
      </c>
      <c r="T16" s="56" t="s">
        <v>34</v>
      </c>
      <c r="U16" s="56" t="s">
        <v>35</v>
      </c>
      <c r="V16" s="64" t="s">
        <v>135</v>
      </c>
    </row>
    <row r="17" spans="1:23" ht="14.5" customHeight="1" x14ac:dyDescent="0.35">
      <c r="A17" s="59"/>
      <c r="B17" s="57"/>
      <c r="C17" s="57"/>
      <c r="D17" s="57"/>
      <c r="E17" s="61"/>
      <c r="F17" s="73" t="s">
        <v>36</v>
      </c>
      <c r="G17" s="74"/>
      <c r="H17" s="68" t="s">
        <v>37</v>
      </c>
      <c r="I17" s="69"/>
      <c r="J17" s="69"/>
      <c r="K17" s="69"/>
      <c r="L17" s="57"/>
      <c r="M17" s="57"/>
      <c r="N17" s="57"/>
      <c r="O17" s="57"/>
      <c r="P17" s="57"/>
      <c r="Q17" s="57"/>
      <c r="R17" s="72"/>
      <c r="S17" s="72"/>
      <c r="T17" s="57"/>
      <c r="U17" s="57"/>
      <c r="V17" s="65"/>
    </row>
    <row r="18" spans="1:23" ht="78" customHeight="1" x14ac:dyDescent="0.35">
      <c r="A18" s="59"/>
      <c r="B18" s="57"/>
      <c r="C18" s="57"/>
      <c r="D18" s="57"/>
      <c r="E18" s="61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70"/>
      <c r="M18" s="57"/>
      <c r="N18" s="57"/>
      <c r="O18" s="57"/>
      <c r="P18" s="57"/>
      <c r="Q18" s="57"/>
      <c r="R18" s="72"/>
      <c r="S18" s="72"/>
      <c r="T18" s="57"/>
      <c r="U18" s="57"/>
      <c r="V18" s="65"/>
    </row>
    <row r="19" spans="1:23" ht="31" customHeight="1" x14ac:dyDescent="0.35">
      <c r="A19" s="59"/>
      <c r="B19" s="57"/>
      <c r="C19" s="57"/>
      <c r="D19" s="57"/>
      <c r="E19" s="61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  <c r="M19" s="57"/>
      <c r="N19" s="57"/>
      <c r="O19" s="57"/>
      <c r="P19" s="57"/>
      <c r="Q19" s="57"/>
      <c r="R19" s="72"/>
      <c r="S19" s="72"/>
      <c r="T19" s="57"/>
      <c r="U19" s="57"/>
      <c r="V19" s="65"/>
    </row>
    <row r="20" spans="1:23" ht="12.75" customHeight="1" x14ac:dyDescent="0.25">
      <c r="A20" s="37" t="s">
        <v>106</v>
      </c>
      <c r="B20" s="38" t="s">
        <v>53</v>
      </c>
      <c r="C20" s="37" t="s">
        <v>54</v>
      </c>
      <c r="D20" s="39">
        <v>59700000</v>
      </c>
      <c r="E20" s="39">
        <v>6000000</v>
      </c>
      <c r="F20" s="4">
        <v>27</v>
      </c>
      <c r="G20" s="4">
        <v>18.399999999999999</v>
      </c>
      <c r="H20" s="4">
        <v>10</v>
      </c>
      <c r="I20" s="4">
        <v>10</v>
      </c>
      <c r="J20" s="4">
        <v>18</v>
      </c>
      <c r="K20" s="4">
        <v>10</v>
      </c>
      <c r="L20" s="4">
        <f t="shared" ref="L20:L49" si="0">SUM(F20:K20)</f>
        <v>93.4</v>
      </c>
      <c r="M20" s="39">
        <v>6000000</v>
      </c>
      <c r="N20" s="40" t="s">
        <v>49</v>
      </c>
      <c r="O20" s="41" t="s">
        <v>49</v>
      </c>
      <c r="P20" s="40" t="s">
        <v>49</v>
      </c>
      <c r="Q20" s="42" t="s">
        <v>49</v>
      </c>
      <c r="R20" s="43">
        <v>0.49</v>
      </c>
      <c r="S20" s="53">
        <v>0.6</v>
      </c>
      <c r="T20" s="44">
        <v>47483</v>
      </c>
      <c r="U20" s="45">
        <v>48213</v>
      </c>
      <c r="V20" s="46">
        <f>M20/(0.8*D20)</f>
        <v>0.12562814070351758</v>
      </c>
      <c r="W20" s="36"/>
    </row>
    <row r="21" spans="1:23" ht="12.75" customHeight="1" x14ac:dyDescent="0.25">
      <c r="A21" s="37" t="s">
        <v>128</v>
      </c>
      <c r="B21" s="38" t="s">
        <v>92</v>
      </c>
      <c r="C21" s="47" t="s">
        <v>93</v>
      </c>
      <c r="D21" s="34">
        <v>75927918</v>
      </c>
      <c r="E21" s="39">
        <v>15000000</v>
      </c>
      <c r="F21" s="4">
        <v>25.2</v>
      </c>
      <c r="G21" s="4">
        <v>18.8</v>
      </c>
      <c r="H21" s="4">
        <v>9</v>
      </c>
      <c r="I21" s="4">
        <v>9</v>
      </c>
      <c r="J21" s="4">
        <v>18</v>
      </c>
      <c r="K21" s="4">
        <v>10</v>
      </c>
      <c r="L21" s="4">
        <f t="shared" si="0"/>
        <v>90</v>
      </c>
      <c r="M21" s="39">
        <v>15000000</v>
      </c>
      <c r="N21" s="40" t="s">
        <v>49</v>
      </c>
      <c r="O21" s="48" t="s">
        <v>52</v>
      </c>
      <c r="P21" s="40" t="s">
        <v>49</v>
      </c>
      <c r="Q21" s="42" t="s">
        <v>49</v>
      </c>
      <c r="R21" s="43">
        <v>0.56999999999999995</v>
      </c>
      <c r="S21" s="53">
        <v>0.9</v>
      </c>
      <c r="T21" s="44">
        <v>47118</v>
      </c>
      <c r="U21" s="45">
        <v>48213</v>
      </c>
      <c r="V21" s="46">
        <f t="shared" ref="V21:V24" si="1">M21/(0.8*D21)</f>
        <v>0.24694474040497197</v>
      </c>
      <c r="W21" s="36"/>
    </row>
    <row r="22" spans="1:23" ht="12.75" customHeight="1" x14ac:dyDescent="0.25">
      <c r="A22" s="37" t="s">
        <v>109</v>
      </c>
      <c r="B22" s="47" t="s">
        <v>59</v>
      </c>
      <c r="C22" s="37" t="s">
        <v>60</v>
      </c>
      <c r="D22" s="39">
        <v>22554700</v>
      </c>
      <c r="E22" s="39">
        <v>10000000</v>
      </c>
      <c r="F22" s="4">
        <v>27</v>
      </c>
      <c r="G22" s="4">
        <v>16.8</v>
      </c>
      <c r="H22" s="4">
        <v>9</v>
      </c>
      <c r="I22" s="4">
        <v>10</v>
      </c>
      <c r="J22" s="4">
        <v>16</v>
      </c>
      <c r="K22" s="4">
        <v>10</v>
      </c>
      <c r="L22" s="4">
        <f t="shared" si="0"/>
        <v>88.8</v>
      </c>
      <c r="M22" s="39">
        <v>10000000</v>
      </c>
      <c r="N22" s="40" t="s">
        <v>52</v>
      </c>
      <c r="O22" s="41" t="s">
        <v>52</v>
      </c>
      <c r="P22" s="40" t="s">
        <v>49</v>
      </c>
      <c r="Q22" s="42" t="s">
        <v>49</v>
      </c>
      <c r="R22" s="43">
        <v>0.89</v>
      </c>
      <c r="S22" s="53">
        <v>0.9</v>
      </c>
      <c r="T22" s="44">
        <v>46660</v>
      </c>
      <c r="U22" s="45">
        <v>48213</v>
      </c>
      <c r="V22" s="46">
        <f t="shared" si="1"/>
        <v>0.55420821380909524</v>
      </c>
      <c r="W22" s="36"/>
    </row>
    <row r="23" spans="1:23" ht="12.75" customHeight="1" x14ac:dyDescent="0.25">
      <c r="A23" s="37" t="s">
        <v>125</v>
      </c>
      <c r="B23" s="37" t="s">
        <v>88</v>
      </c>
      <c r="C23" s="37" t="s">
        <v>89</v>
      </c>
      <c r="D23" s="34">
        <v>36820000</v>
      </c>
      <c r="E23" s="34">
        <v>12500000</v>
      </c>
      <c r="F23" s="4">
        <v>26</v>
      </c>
      <c r="G23" s="4">
        <v>16.2</v>
      </c>
      <c r="H23" s="4">
        <v>8</v>
      </c>
      <c r="I23" s="4">
        <v>9</v>
      </c>
      <c r="J23" s="4">
        <v>16</v>
      </c>
      <c r="K23" s="4">
        <v>10</v>
      </c>
      <c r="L23" s="4">
        <f t="shared" si="0"/>
        <v>85.2</v>
      </c>
      <c r="M23" s="34">
        <v>12500000</v>
      </c>
      <c r="N23" s="40" t="s">
        <v>52</v>
      </c>
      <c r="O23" s="41" t="s">
        <v>52</v>
      </c>
      <c r="P23" s="40" t="s">
        <v>49</v>
      </c>
      <c r="Q23" s="42" t="s">
        <v>49</v>
      </c>
      <c r="R23" s="43">
        <v>0.78</v>
      </c>
      <c r="S23" s="53">
        <v>0.9</v>
      </c>
      <c r="T23" s="44">
        <v>47483</v>
      </c>
      <c r="U23" s="45">
        <v>48213</v>
      </c>
      <c r="V23" s="46">
        <f t="shared" si="1"/>
        <v>0.42436175991309072</v>
      </c>
      <c r="W23" s="36"/>
    </row>
    <row r="24" spans="1:23" ht="12.75" customHeight="1" x14ac:dyDescent="0.25">
      <c r="A24" s="37" t="s">
        <v>129</v>
      </c>
      <c r="B24" s="47" t="s">
        <v>94</v>
      </c>
      <c r="C24" s="37" t="s">
        <v>95</v>
      </c>
      <c r="D24" s="34">
        <v>21419900</v>
      </c>
      <c r="E24" s="39">
        <v>6000000</v>
      </c>
      <c r="F24" s="4">
        <v>24.8</v>
      </c>
      <c r="G24" s="4">
        <v>16</v>
      </c>
      <c r="H24" s="4">
        <v>8</v>
      </c>
      <c r="I24" s="4">
        <v>9</v>
      </c>
      <c r="J24" s="4">
        <v>15</v>
      </c>
      <c r="K24" s="4">
        <v>10</v>
      </c>
      <c r="L24" s="4">
        <f t="shared" si="0"/>
        <v>82.8</v>
      </c>
      <c r="M24" s="39">
        <v>6000000</v>
      </c>
      <c r="N24" s="40" t="s">
        <v>52</v>
      </c>
      <c r="O24" s="41" t="s">
        <v>52</v>
      </c>
      <c r="P24" s="40" t="s">
        <v>49</v>
      </c>
      <c r="Q24" s="42" t="s">
        <v>49</v>
      </c>
      <c r="R24" s="43">
        <v>0.8</v>
      </c>
      <c r="S24" s="53">
        <v>0.9</v>
      </c>
      <c r="T24" s="44">
        <v>48213</v>
      </c>
      <c r="U24" s="45">
        <v>48213</v>
      </c>
      <c r="V24" s="46">
        <f t="shared" si="1"/>
        <v>0.35014169067082479</v>
      </c>
      <c r="W24" s="36"/>
    </row>
    <row r="25" spans="1:23" ht="12.75" customHeight="1" x14ac:dyDescent="0.25">
      <c r="A25" s="37" t="s">
        <v>107</v>
      </c>
      <c r="B25" s="38" t="s">
        <v>55</v>
      </c>
      <c r="C25" s="37" t="s">
        <v>56</v>
      </c>
      <c r="D25" s="39">
        <v>51664500</v>
      </c>
      <c r="E25" s="39">
        <v>17500000</v>
      </c>
      <c r="F25" s="4">
        <v>22</v>
      </c>
      <c r="G25" s="4">
        <v>16</v>
      </c>
      <c r="H25" s="4">
        <v>9</v>
      </c>
      <c r="I25" s="4">
        <v>9.6</v>
      </c>
      <c r="J25" s="4">
        <v>13</v>
      </c>
      <c r="K25" s="4">
        <v>10</v>
      </c>
      <c r="L25" s="4">
        <f t="shared" si="0"/>
        <v>79.599999999999994</v>
      </c>
      <c r="M25" s="35">
        <v>0</v>
      </c>
      <c r="N25" s="40" t="s">
        <v>52</v>
      </c>
      <c r="O25" s="24"/>
      <c r="P25" s="40" t="s">
        <v>49</v>
      </c>
      <c r="Q25" s="24"/>
      <c r="R25" s="43">
        <v>0.7</v>
      </c>
      <c r="S25" s="24"/>
      <c r="T25" s="49">
        <v>48213</v>
      </c>
      <c r="U25" s="24"/>
      <c r="V25" s="24"/>
      <c r="W25" s="31"/>
    </row>
    <row r="26" spans="1:23" ht="12.75" customHeight="1" x14ac:dyDescent="0.25">
      <c r="A26" s="37" t="s">
        <v>111</v>
      </c>
      <c r="B26" s="47" t="s">
        <v>63</v>
      </c>
      <c r="C26" s="37" t="s">
        <v>64</v>
      </c>
      <c r="D26" s="39">
        <v>30636550</v>
      </c>
      <c r="E26" s="39">
        <v>12500000</v>
      </c>
      <c r="F26" s="4">
        <v>23.2</v>
      </c>
      <c r="G26" s="4">
        <v>18</v>
      </c>
      <c r="H26" s="4">
        <v>8</v>
      </c>
      <c r="I26" s="4">
        <v>9</v>
      </c>
      <c r="J26" s="4">
        <v>11</v>
      </c>
      <c r="K26" s="4">
        <v>10</v>
      </c>
      <c r="L26" s="4">
        <f t="shared" si="0"/>
        <v>79.2</v>
      </c>
      <c r="M26" s="35">
        <v>0</v>
      </c>
      <c r="N26" s="40" t="s">
        <v>52</v>
      </c>
      <c r="O26" s="24"/>
      <c r="P26" s="40" t="s">
        <v>49</v>
      </c>
      <c r="Q26" s="24"/>
      <c r="R26" s="43">
        <v>0.71</v>
      </c>
      <c r="S26" s="24"/>
      <c r="T26" s="44">
        <v>46783</v>
      </c>
      <c r="U26" s="24"/>
      <c r="V26" s="24"/>
      <c r="W26" s="31"/>
    </row>
    <row r="27" spans="1:23" ht="12.75" customHeight="1" x14ac:dyDescent="0.25">
      <c r="A27" s="37" t="s">
        <v>120</v>
      </c>
      <c r="B27" s="37" t="s">
        <v>78</v>
      </c>
      <c r="C27" s="37" t="s">
        <v>80</v>
      </c>
      <c r="D27" s="34">
        <v>52917613</v>
      </c>
      <c r="E27" s="39">
        <v>12000000</v>
      </c>
      <c r="F27" s="4">
        <v>19.600000000000001</v>
      </c>
      <c r="G27" s="4">
        <v>17</v>
      </c>
      <c r="H27" s="4">
        <v>10</v>
      </c>
      <c r="I27" s="4">
        <v>9.1999999999999993</v>
      </c>
      <c r="J27" s="4">
        <v>13</v>
      </c>
      <c r="K27" s="4">
        <v>10</v>
      </c>
      <c r="L27" s="4">
        <f t="shared" si="0"/>
        <v>78.8</v>
      </c>
      <c r="M27" s="35">
        <v>0</v>
      </c>
      <c r="N27" s="40" t="s">
        <v>52</v>
      </c>
      <c r="O27" s="24"/>
      <c r="P27" s="40" t="s">
        <v>49</v>
      </c>
      <c r="Q27" s="24"/>
      <c r="R27" s="43">
        <v>0.56000000000000005</v>
      </c>
      <c r="S27" s="24"/>
      <c r="T27" s="44">
        <v>48213</v>
      </c>
      <c r="U27" s="24"/>
      <c r="V27" s="24"/>
      <c r="W27" s="31"/>
    </row>
    <row r="28" spans="1:23" ht="12.75" customHeight="1" x14ac:dyDescent="0.25">
      <c r="A28" s="37" t="s">
        <v>122</v>
      </c>
      <c r="B28" s="38" t="s">
        <v>83</v>
      </c>
      <c r="C28" s="37" t="s">
        <v>84</v>
      </c>
      <c r="D28" s="34">
        <v>55250000</v>
      </c>
      <c r="E28" s="39">
        <v>7500000</v>
      </c>
      <c r="F28" s="4">
        <v>23.6</v>
      </c>
      <c r="G28" s="4">
        <v>16</v>
      </c>
      <c r="H28" s="4">
        <v>9</v>
      </c>
      <c r="I28" s="4">
        <v>9</v>
      </c>
      <c r="J28" s="4">
        <v>11</v>
      </c>
      <c r="K28" s="4">
        <v>10</v>
      </c>
      <c r="L28" s="4">
        <f t="shared" si="0"/>
        <v>78.599999999999994</v>
      </c>
      <c r="M28" s="35">
        <v>0</v>
      </c>
      <c r="N28" s="40" t="s">
        <v>49</v>
      </c>
      <c r="O28" s="24"/>
      <c r="P28" s="40" t="s">
        <v>49</v>
      </c>
      <c r="Q28" s="24"/>
      <c r="R28" s="43">
        <v>0.5</v>
      </c>
      <c r="S28" s="24"/>
      <c r="T28" s="44">
        <v>46834</v>
      </c>
      <c r="U28" s="24"/>
      <c r="V28" s="24"/>
      <c r="W28" s="31"/>
    </row>
    <row r="29" spans="1:23" ht="12.75" customHeight="1" x14ac:dyDescent="0.25">
      <c r="A29" s="37" t="s">
        <v>130</v>
      </c>
      <c r="B29" s="37" t="s">
        <v>96</v>
      </c>
      <c r="C29" s="37" t="s">
        <v>97</v>
      </c>
      <c r="D29" s="39">
        <v>40635000</v>
      </c>
      <c r="E29" s="39">
        <v>10000000</v>
      </c>
      <c r="F29" s="4">
        <v>22</v>
      </c>
      <c r="G29" s="4">
        <v>15.2</v>
      </c>
      <c r="H29" s="4">
        <v>8</v>
      </c>
      <c r="I29" s="4">
        <v>9</v>
      </c>
      <c r="J29" s="4">
        <v>13</v>
      </c>
      <c r="K29" s="4">
        <v>10</v>
      </c>
      <c r="L29" s="4">
        <f t="shared" si="0"/>
        <v>77.2</v>
      </c>
      <c r="M29" s="35">
        <v>0</v>
      </c>
      <c r="N29" s="40" t="s">
        <v>52</v>
      </c>
      <c r="O29" s="24"/>
      <c r="P29" s="50" t="s">
        <v>49</v>
      </c>
      <c r="Q29" s="24"/>
      <c r="R29" s="43">
        <v>0.78</v>
      </c>
      <c r="S29" s="24"/>
      <c r="T29" s="44">
        <v>46843</v>
      </c>
      <c r="U29" s="24"/>
      <c r="V29" s="24"/>
      <c r="W29" s="31"/>
    </row>
    <row r="30" spans="1:23" ht="12.75" customHeight="1" x14ac:dyDescent="0.25">
      <c r="A30" s="37" t="s">
        <v>124</v>
      </c>
      <c r="B30" s="38" t="s">
        <v>86</v>
      </c>
      <c r="C30" s="37" t="s">
        <v>87</v>
      </c>
      <c r="D30" s="34">
        <v>26392500</v>
      </c>
      <c r="E30" s="34">
        <v>7000000</v>
      </c>
      <c r="F30" s="4">
        <v>20</v>
      </c>
      <c r="G30" s="4">
        <v>14.4</v>
      </c>
      <c r="H30" s="4">
        <v>10</v>
      </c>
      <c r="I30" s="4">
        <v>9</v>
      </c>
      <c r="J30" s="4">
        <v>13</v>
      </c>
      <c r="K30" s="4">
        <v>10</v>
      </c>
      <c r="L30" s="4">
        <f t="shared" si="0"/>
        <v>76.400000000000006</v>
      </c>
      <c r="M30" s="35">
        <v>0</v>
      </c>
      <c r="N30" s="40" t="s">
        <v>52</v>
      </c>
      <c r="O30" s="24"/>
      <c r="P30" s="40" t="s">
        <v>52</v>
      </c>
      <c r="Q30" s="24"/>
      <c r="R30" s="43">
        <v>0.54</v>
      </c>
      <c r="S30" s="24"/>
      <c r="T30" s="44">
        <v>46736</v>
      </c>
      <c r="U30" s="24"/>
      <c r="V30" s="24"/>
      <c r="W30" s="31"/>
    </row>
    <row r="31" spans="1:23" ht="12.75" customHeight="1" x14ac:dyDescent="0.25">
      <c r="A31" s="37" t="s">
        <v>108</v>
      </c>
      <c r="B31" s="38" t="s">
        <v>57</v>
      </c>
      <c r="C31" s="37" t="s">
        <v>58</v>
      </c>
      <c r="D31" s="39">
        <v>70085868</v>
      </c>
      <c r="E31" s="39">
        <v>15000000</v>
      </c>
      <c r="F31" s="4">
        <v>20</v>
      </c>
      <c r="G31" s="4">
        <v>16</v>
      </c>
      <c r="H31" s="4">
        <v>8</v>
      </c>
      <c r="I31" s="4">
        <v>8.8000000000000007</v>
      </c>
      <c r="J31" s="4">
        <v>10</v>
      </c>
      <c r="K31" s="4">
        <v>10</v>
      </c>
      <c r="L31" s="4">
        <f t="shared" si="0"/>
        <v>72.8</v>
      </c>
      <c r="M31" s="35">
        <v>0</v>
      </c>
      <c r="N31" s="40" t="s">
        <v>49</v>
      </c>
      <c r="O31" s="24"/>
      <c r="P31" s="40" t="s">
        <v>49</v>
      </c>
      <c r="Q31" s="24"/>
      <c r="R31" s="43">
        <v>0.45</v>
      </c>
      <c r="S31" s="24"/>
      <c r="T31" s="44">
        <v>47147</v>
      </c>
      <c r="U31" s="24"/>
      <c r="V31" s="24"/>
      <c r="W31" s="31"/>
    </row>
    <row r="32" spans="1:23" ht="12.75" customHeight="1" x14ac:dyDescent="0.25">
      <c r="A32" s="37" t="s">
        <v>121</v>
      </c>
      <c r="B32" s="38" t="s">
        <v>81</v>
      </c>
      <c r="C32" s="37" t="s">
        <v>82</v>
      </c>
      <c r="D32" s="34">
        <v>51220543</v>
      </c>
      <c r="E32" s="34">
        <v>15000000</v>
      </c>
      <c r="F32" s="4">
        <v>18.600000000000001</v>
      </c>
      <c r="G32" s="4">
        <v>14</v>
      </c>
      <c r="H32" s="4">
        <v>8</v>
      </c>
      <c r="I32" s="4">
        <v>9</v>
      </c>
      <c r="J32" s="4">
        <v>13</v>
      </c>
      <c r="K32" s="4">
        <v>10</v>
      </c>
      <c r="L32" s="4">
        <f t="shared" si="0"/>
        <v>72.599999999999994</v>
      </c>
      <c r="M32" s="35">
        <v>0</v>
      </c>
      <c r="N32" s="40" t="s">
        <v>52</v>
      </c>
      <c r="O32" s="24"/>
      <c r="P32" s="40" t="s">
        <v>49</v>
      </c>
      <c r="Q32" s="24"/>
      <c r="R32" s="43">
        <v>0.67</v>
      </c>
      <c r="S32" s="24"/>
      <c r="T32" s="44">
        <v>47208</v>
      </c>
      <c r="U32" s="24"/>
      <c r="V32" s="24"/>
      <c r="W32" s="31"/>
    </row>
    <row r="33" spans="1:23" s="28" customFormat="1" ht="12.75" customHeight="1" x14ac:dyDescent="0.25">
      <c r="A33" s="37" t="s">
        <v>127</v>
      </c>
      <c r="B33" s="37" t="s">
        <v>88</v>
      </c>
      <c r="C33" s="37" t="s">
        <v>91</v>
      </c>
      <c r="D33" s="39">
        <v>32850000</v>
      </c>
      <c r="E33" s="39">
        <v>13000000</v>
      </c>
      <c r="F33" s="4">
        <v>17</v>
      </c>
      <c r="G33" s="4">
        <v>14.2</v>
      </c>
      <c r="H33" s="4">
        <v>8</v>
      </c>
      <c r="I33" s="4">
        <v>8</v>
      </c>
      <c r="J33" s="4">
        <v>15</v>
      </c>
      <c r="K33" s="4">
        <v>10</v>
      </c>
      <c r="L33" s="4">
        <f t="shared" si="0"/>
        <v>72.2</v>
      </c>
      <c r="M33" s="35">
        <v>0</v>
      </c>
      <c r="N33" s="40" t="s">
        <v>52</v>
      </c>
      <c r="O33" s="24"/>
      <c r="P33" s="50" t="s">
        <v>49</v>
      </c>
      <c r="Q33" s="24"/>
      <c r="R33" s="43">
        <v>0.77</v>
      </c>
      <c r="S33" s="24"/>
      <c r="T33" s="44">
        <v>47483</v>
      </c>
      <c r="U33" s="24"/>
      <c r="V33" s="24"/>
      <c r="W33" s="31"/>
    </row>
    <row r="34" spans="1:23" ht="12.75" customHeight="1" x14ac:dyDescent="0.25">
      <c r="A34" s="37" t="s">
        <v>131</v>
      </c>
      <c r="B34" s="38" t="s">
        <v>98</v>
      </c>
      <c r="C34" s="51" t="s">
        <v>99</v>
      </c>
      <c r="D34" s="39">
        <v>35000000</v>
      </c>
      <c r="E34" s="39">
        <v>10000000</v>
      </c>
      <c r="F34" s="4">
        <v>18.399999999999999</v>
      </c>
      <c r="G34" s="4">
        <v>15.8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72.2</v>
      </c>
      <c r="M34" s="35">
        <v>0</v>
      </c>
      <c r="N34" s="40" t="s">
        <v>52</v>
      </c>
      <c r="O34" s="24"/>
      <c r="P34" s="40" t="s">
        <v>52</v>
      </c>
      <c r="Q34" s="24"/>
      <c r="R34" s="43">
        <v>0.71</v>
      </c>
      <c r="S34" s="24"/>
      <c r="T34" s="44">
        <v>46752</v>
      </c>
      <c r="U34" s="24"/>
      <c r="V34" s="24"/>
      <c r="W34" s="31"/>
    </row>
    <row r="35" spans="1:23" ht="12.75" customHeight="1" x14ac:dyDescent="0.25">
      <c r="A35" s="37" t="s">
        <v>110</v>
      </c>
      <c r="B35" s="38" t="s">
        <v>61</v>
      </c>
      <c r="C35" s="37" t="s">
        <v>62</v>
      </c>
      <c r="D35" s="39">
        <v>12298053</v>
      </c>
      <c r="E35" s="39">
        <v>8500000</v>
      </c>
      <c r="F35" s="4">
        <v>19.8</v>
      </c>
      <c r="G35" s="4">
        <v>14.8</v>
      </c>
      <c r="H35" s="4">
        <v>8</v>
      </c>
      <c r="I35" s="4">
        <v>9</v>
      </c>
      <c r="J35" s="4">
        <v>10</v>
      </c>
      <c r="K35" s="4">
        <v>10</v>
      </c>
      <c r="L35" s="4">
        <f t="shared" si="0"/>
        <v>71.599999999999994</v>
      </c>
      <c r="M35" s="35">
        <v>0</v>
      </c>
      <c r="N35" s="40" t="s">
        <v>52</v>
      </c>
      <c r="O35" s="24"/>
      <c r="P35" s="40" t="s">
        <v>49</v>
      </c>
      <c r="Q35" s="24"/>
      <c r="R35" s="43">
        <v>0.76</v>
      </c>
      <c r="S35" s="24"/>
      <c r="T35" s="44">
        <v>47118</v>
      </c>
      <c r="U35" s="24"/>
      <c r="V35" s="24"/>
      <c r="W35" s="31"/>
    </row>
    <row r="36" spans="1:23" ht="12.75" customHeight="1" x14ac:dyDescent="0.25">
      <c r="A36" s="37" t="s">
        <v>118</v>
      </c>
      <c r="B36" s="38" t="s">
        <v>76</v>
      </c>
      <c r="C36" s="37" t="s">
        <v>77</v>
      </c>
      <c r="D36" s="39">
        <v>22345875</v>
      </c>
      <c r="E36" s="39">
        <v>7100000</v>
      </c>
      <c r="F36" s="4">
        <v>17.399999999999999</v>
      </c>
      <c r="G36" s="4">
        <v>16</v>
      </c>
      <c r="H36" s="4">
        <v>8</v>
      </c>
      <c r="I36" s="4">
        <v>8</v>
      </c>
      <c r="J36" s="4">
        <v>12</v>
      </c>
      <c r="K36" s="4">
        <v>10</v>
      </c>
      <c r="L36" s="4">
        <f t="shared" si="0"/>
        <v>71.400000000000006</v>
      </c>
      <c r="M36" s="35">
        <v>0</v>
      </c>
      <c r="N36" s="40" t="s">
        <v>52</v>
      </c>
      <c r="O36" s="24"/>
      <c r="P36" s="40" t="s">
        <v>49</v>
      </c>
      <c r="Q36" s="24"/>
      <c r="R36" s="43">
        <v>0.72</v>
      </c>
      <c r="S36" s="24"/>
      <c r="T36" s="44">
        <v>46762</v>
      </c>
      <c r="U36" s="24"/>
      <c r="V36" s="24"/>
      <c r="W36" s="31"/>
    </row>
    <row r="37" spans="1:23" ht="12.75" customHeight="1" x14ac:dyDescent="0.25">
      <c r="A37" s="37" t="s">
        <v>126</v>
      </c>
      <c r="B37" s="37" t="s">
        <v>88</v>
      </c>
      <c r="C37" s="37" t="s">
        <v>90</v>
      </c>
      <c r="D37" s="39">
        <v>27490000</v>
      </c>
      <c r="E37" s="39">
        <v>11000000</v>
      </c>
      <c r="F37" s="4">
        <v>17.399999999999999</v>
      </c>
      <c r="G37" s="4">
        <v>13</v>
      </c>
      <c r="H37" s="4">
        <v>8</v>
      </c>
      <c r="I37" s="4">
        <v>8</v>
      </c>
      <c r="J37" s="4">
        <v>15</v>
      </c>
      <c r="K37" s="4">
        <v>10</v>
      </c>
      <c r="L37" s="4">
        <f t="shared" si="0"/>
        <v>71.400000000000006</v>
      </c>
      <c r="M37" s="35">
        <v>0</v>
      </c>
      <c r="N37" s="40" t="s">
        <v>52</v>
      </c>
      <c r="O37" s="24"/>
      <c r="P37" s="40" t="s">
        <v>49</v>
      </c>
      <c r="Q37" s="24"/>
      <c r="R37" s="43">
        <v>0.84</v>
      </c>
      <c r="S37" s="24"/>
      <c r="T37" s="44">
        <v>47118</v>
      </c>
      <c r="U37" s="24"/>
      <c r="V37" s="24"/>
      <c r="W37" s="31"/>
    </row>
    <row r="38" spans="1:23" ht="12.75" customHeight="1" x14ac:dyDescent="0.25">
      <c r="A38" s="37" t="s">
        <v>132</v>
      </c>
      <c r="B38" s="38" t="s">
        <v>100</v>
      </c>
      <c r="C38" s="37" t="s">
        <v>101</v>
      </c>
      <c r="D38" s="34">
        <v>22413954</v>
      </c>
      <c r="E38" s="39">
        <v>5000000</v>
      </c>
      <c r="F38" s="4">
        <v>18.600000000000001</v>
      </c>
      <c r="G38" s="4">
        <v>14</v>
      </c>
      <c r="H38" s="4">
        <v>7</v>
      </c>
      <c r="I38" s="4">
        <v>7</v>
      </c>
      <c r="J38" s="4">
        <v>14</v>
      </c>
      <c r="K38" s="4">
        <v>10</v>
      </c>
      <c r="L38" s="4">
        <f t="shared" si="0"/>
        <v>70.599999999999994</v>
      </c>
      <c r="M38" s="35">
        <v>0</v>
      </c>
      <c r="N38" s="40" t="s">
        <v>49</v>
      </c>
      <c r="O38" s="24"/>
      <c r="P38" s="40" t="s">
        <v>49</v>
      </c>
      <c r="Q38" s="24"/>
      <c r="R38" s="43">
        <v>0.49</v>
      </c>
      <c r="S38" s="24"/>
      <c r="T38" s="44">
        <v>47118</v>
      </c>
      <c r="U38" s="24"/>
      <c r="V38" s="24"/>
      <c r="W38" s="31"/>
    </row>
    <row r="39" spans="1:23" ht="12.75" customHeight="1" x14ac:dyDescent="0.25">
      <c r="A39" s="37" t="s">
        <v>116</v>
      </c>
      <c r="B39" s="47" t="s">
        <v>72</v>
      </c>
      <c r="C39" s="37" t="s">
        <v>73</v>
      </c>
      <c r="D39" s="34">
        <v>37475000</v>
      </c>
      <c r="E39" s="39">
        <v>9000000</v>
      </c>
      <c r="F39" s="4">
        <v>18</v>
      </c>
      <c r="G39" s="4">
        <v>14.4</v>
      </c>
      <c r="H39" s="4">
        <v>9</v>
      </c>
      <c r="I39" s="4">
        <v>8</v>
      </c>
      <c r="J39" s="4">
        <v>11</v>
      </c>
      <c r="K39" s="4">
        <v>10</v>
      </c>
      <c r="L39" s="4">
        <f t="shared" si="0"/>
        <v>70.400000000000006</v>
      </c>
      <c r="M39" s="35">
        <v>0</v>
      </c>
      <c r="N39" s="40" t="s">
        <v>52</v>
      </c>
      <c r="O39" s="24"/>
      <c r="P39" s="40" t="s">
        <v>49</v>
      </c>
      <c r="Q39" s="24"/>
      <c r="R39" s="43">
        <v>0.83</v>
      </c>
      <c r="S39" s="24"/>
      <c r="T39" s="44">
        <v>46934</v>
      </c>
      <c r="U39" s="24"/>
      <c r="V39" s="24"/>
      <c r="W39" s="31"/>
    </row>
    <row r="40" spans="1:23" ht="12.75" customHeight="1" x14ac:dyDescent="0.25">
      <c r="A40" s="37" t="s">
        <v>117</v>
      </c>
      <c r="B40" s="38" t="s">
        <v>74</v>
      </c>
      <c r="C40" s="51" t="s">
        <v>75</v>
      </c>
      <c r="D40" s="33">
        <v>39995216</v>
      </c>
      <c r="E40" s="33">
        <v>8000000</v>
      </c>
      <c r="F40" s="4">
        <v>10</v>
      </c>
      <c r="G40" s="4">
        <v>16</v>
      </c>
      <c r="H40" s="4">
        <v>10</v>
      </c>
      <c r="I40" s="4">
        <v>8</v>
      </c>
      <c r="J40" s="4">
        <v>15</v>
      </c>
      <c r="K40" s="4">
        <v>10</v>
      </c>
      <c r="L40" s="4">
        <f t="shared" si="0"/>
        <v>69</v>
      </c>
      <c r="M40" s="35">
        <v>0</v>
      </c>
      <c r="N40" s="40" t="s">
        <v>52</v>
      </c>
      <c r="O40" s="30"/>
      <c r="P40" s="40" t="s">
        <v>49</v>
      </c>
      <c r="Q40" s="30"/>
      <c r="R40" s="43">
        <v>0.56000000000000005</v>
      </c>
      <c r="S40" s="30"/>
      <c r="T40" s="44">
        <v>46873</v>
      </c>
      <c r="U40" s="30"/>
      <c r="V40" s="30"/>
      <c r="W40" s="32"/>
    </row>
    <row r="41" spans="1:23" ht="12.75" customHeight="1" x14ac:dyDescent="0.25">
      <c r="A41" s="51" t="s">
        <v>104</v>
      </c>
      <c r="B41" s="51" t="s">
        <v>47</v>
      </c>
      <c r="C41" s="51" t="s">
        <v>48</v>
      </c>
      <c r="D41" s="39">
        <v>63715187</v>
      </c>
      <c r="E41" s="39">
        <v>10000000</v>
      </c>
      <c r="F41" s="4">
        <v>15.8</v>
      </c>
      <c r="G41" s="4">
        <v>15.6</v>
      </c>
      <c r="H41" s="4">
        <v>10</v>
      </c>
      <c r="I41" s="4">
        <v>10</v>
      </c>
      <c r="J41" s="4">
        <v>7.2</v>
      </c>
      <c r="K41" s="4">
        <v>10</v>
      </c>
      <c r="L41" s="4">
        <f t="shared" si="0"/>
        <v>68.599999999999994</v>
      </c>
      <c r="M41" s="35">
        <v>0</v>
      </c>
      <c r="N41" s="50" t="s">
        <v>49</v>
      </c>
      <c r="O41" s="24"/>
      <c r="P41" s="50" t="s">
        <v>49</v>
      </c>
      <c r="Q41" s="24"/>
      <c r="R41" s="43">
        <v>0.39</v>
      </c>
      <c r="S41" s="24"/>
      <c r="T41" s="44">
        <v>46477</v>
      </c>
      <c r="U41" s="24"/>
      <c r="V41" s="24"/>
      <c r="W41" s="31"/>
    </row>
    <row r="42" spans="1:23" x14ac:dyDescent="0.25">
      <c r="A42" s="37" t="s">
        <v>112</v>
      </c>
      <c r="B42" s="47" t="s">
        <v>65</v>
      </c>
      <c r="C42" s="47" t="s">
        <v>66</v>
      </c>
      <c r="D42" s="39">
        <v>73143000</v>
      </c>
      <c r="E42" s="39">
        <v>18000000</v>
      </c>
      <c r="F42" s="4">
        <v>12.6</v>
      </c>
      <c r="G42" s="4">
        <v>14.4</v>
      </c>
      <c r="H42" s="4">
        <v>9</v>
      </c>
      <c r="I42" s="4">
        <v>8</v>
      </c>
      <c r="J42" s="4">
        <v>14</v>
      </c>
      <c r="K42" s="4">
        <v>10</v>
      </c>
      <c r="L42" s="4">
        <f t="shared" si="0"/>
        <v>68</v>
      </c>
      <c r="M42" s="35">
        <v>0</v>
      </c>
      <c r="N42" s="40" t="s">
        <v>52</v>
      </c>
      <c r="O42" s="24"/>
      <c r="P42" s="40" t="s">
        <v>49</v>
      </c>
      <c r="Q42" s="24"/>
      <c r="R42" s="43">
        <v>0.62</v>
      </c>
      <c r="S42" s="24"/>
      <c r="T42" s="44">
        <v>47664</v>
      </c>
      <c r="U42" s="24"/>
      <c r="V42" s="24"/>
      <c r="W42" s="31"/>
    </row>
    <row r="43" spans="1:23" x14ac:dyDescent="0.25">
      <c r="A43" s="37" t="s">
        <v>119</v>
      </c>
      <c r="B43" s="37" t="s">
        <v>78</v>
      </c>
      <c r="C43" s="37" t="s">
        <v>79</v>
      </c>
      <c r="D43" s="34">
        <v>26649000</v>
      </c>
      <c r="E43" s="39">
        <v>10000000</v>
      </c>
      <c r="F43" s="4">
        <v>11.4</v>
      </c>
      <c r="G43" s="4">
        <v>13.8</v>
      </c>
      <c r="H43" s="4">
        <v>10</v>
      </c>
      <c r="I43" s="4">
        <v>8</v>
      </c>
      <c r="J43" s="4">
        <v>14</v>
      </c>
      <c r="K43" s="4">
        <v>10</v>
      </c>
      <c r="L43" s="4">
        <f t="shared" si="0"/>
        <v>67.2</v>
      </c>
      <c r="M43" s="35">
        <v>0</v>
      </c>
      <c r="N43" s="40" t="s">
        <v>52</v>
      </c>
      <c r="O43" s="24"/>
      <c r="P43" s="40" t="s">
        <v>49</v>
      </c>
      <c r="Q43" s="24"/>
      <c r="R43" s="43">
        <v>0.76</v>
      </c>
      <c r="S43" s="24"/>
      <c r="T43" s="44">
        <v>48213</v>
      </c>
      <c r="U43" s="24"/>
      <c r="V43" s="24"/>
      <c r="W43" s="31"/>
    </row>
    <row r="44" spans="1:23" s="28" customFormat="1" x14ac:dyDescent="0.25">
      <c r="A44" s="51" t="s">
        <v>105</v>
      </c>
      <c r="B44" s="38" t="s">
        <v>50</v>
      </c>
      <c r="C44" s="37" t="s">
        <v>51</v>
      </c>
      <c r="D44" s="34">
        <v>36322250</v>
      </c>
      <c r="E44" s="34">
        <v>12000000</v>
      </c>
      <c r="F44" s="4">
        <v>11.8</v>
      </c>
      <c r="G44" s="4">
        <v>13.2</v>
      </c>
      <c r="H44" s="4">
        <v>8</v>
      </c>
      <c r="I44" s="4">
        <v>8</v>
      </c>
      <c r="J44" s="4">
        <v>15.8</v>
      </c>
      <c r="K44" s="4">
        <v>10</v>
      </c>
      <c r="L44" s="4">
        <f t="shared" si="0"/>
        <v>66.8</v>
      </c>
      <c r="M44" s="35">
        <v>0</v>
      </c>
      <c r="N44" s="40" t="s">
        <v>52</v>
      </c>
      <c r="O44" s="24"/>
      <c r="P44" s="40" t="s">
        <v>49</v>
      </c>
      <c r="Q44" s="24"/>
      <c r="R44" s="43">
        <v>0.61</v>
      </c>
      <c r="S44" s="24"/>
      <c r="T44" s="44">
        <v>47238</v>
      </c>
      <c r="U44" s="24"/>
      <c r="V44" s="24"/>
      <c r="W44" s="31"/>
    </row>
    <row r="45" spans="1:23" x14ac:dyDescent="0.25">
      <c r="A45" s="37" t="s">
        <v>115</v>
      </c>
      <c r="B45" s="38" t="s">
        <v>59</v>
      </c>
      <c r="C45" s="37" t="s">
        <v>71</v>
      </c>
      <c r="D45" s="39">
        <v>29700000</v>
      </c>
      <c r="E45" s="39">
        <v>8000000</v>
      </c>
      <c r="F45" s="4">
        <v>11.8</v>
      </c>
      <c r="G45" s="4">
        <v>11</v>
      </c>
      <c r="H45" s="4">
        <v>9</v>
      </c>
      <c r="I45" s="4">
        <v>9</v>
      </c>
      <c r="J45" s="4">
        <v>15</v>
      </c>
      <c r="K45" s="4">
        <v>10</v>
      </c>
      <c r="L45" s="4">
        <f t="shared" si="0"/>
        <v>65.8</v>
      </c>
      <c r="M45" s="35">
        <v>0</v>
      </c>
      <c r="N45" s="40" t="s">
        <v>52</v>
      </c>
      <c r="O45" s="30"/>
      <c r="P45" s="40" t="s">
        <v>49</v>
      </c>
      <c r="Q45" s="30"/>
      <c r="R45" s="43">
        <v>0.77</v>
      </c>
      <c r="S45" s="30"/>
      <c r="T45" s="44">
        <v>46811</v>
      </c>
      <c r="U45" s="30"/>
      <c r="V45" s="24"/>
      <c r="W45" s="31"/>
    </row>
    <row r="46" spans="1:23" x14ac:dyDescent="0.25">
      <c r="A46" s="37" t="s">
        <v>114</v>
      </c>
      <c r="B46" s="37" t="s">
        <v>69</v>
      </c>
      <c r="C46" s="37" t="s">
        <v>70</v>
      </c>
      <c r="D46" s="39">
        <v>34999784</v>
      </c>
      <c r="E46" s="39">
        <v>12000000</v>
      </c>
      <c r="F46" s="4">
        <v>12.6</v>
      </c>
      <c r="G46" s="4">
        <v>11.8</v>
      </c>
      <c r="H46" s="4">
        <v>8</v>
      </c>
      <c r="I46" s="4">
        <v>8</v>
      </c>
      <c r="J46" s="4">
        <v>14</v>
      </c>
      <c r="K46" s="4">
        <v>10</v>
      </c>
      <c r="L46" s="4">
        <f t="shared" si="0"/>
        <v>64.400000000000006</v>
      </c>
      <c r="M46" s="35">
        <v>0</v>
      </c>
      <c r="N46" s="40" t="s">
        <v>52</v>
      </c>
      <c r="O46" s="24"/>
      <c r="P46" s="40" t="s">
        <v>49</v>
      </c>
      <c r="Q46" s="24"/>
      <c r="R46" s="43">
        <v>0.78</v>
      </c>
      <c r="S46" s="24"/>
      <c r="T46" s="44">
        <v>47483</v>
      </c>
      <c r="U46" s="24"/>
      <c r="V46" s="24"/>
      <c r="W46" s="31"/>
    </row>
    <row r="47" spans="1:23" x14ac:dyDescent="0.25">
      <c r="A47" s="37" t="s">
        <v>123</v>
      </c>
      <c r="B47" s="38" t="s">
        <v>74</v>
      </c>
      <c r="C47" s="51" t="s">
        <v>85</v>
      </c>
      <c r="D47" s="39">
        <v>35015220</v>
      </c>
      <c r="E47" s="39">
        <v>7000000</v>
      </c>
      <c r="F47" s="4">
        <v>10.4</v>
      </c>
      <c r="G47" s="4">
        <v>14</v>
      </c>
      <c r="H47" s="4">
        <v>10</v>
      </c>
      <c r="I47" s="4">
        <v>7</v>
      </c>
      <c r="J47" s="4">
        <v>12</v>
      </c>
      <c r="K47" s="4">
        <v>10</v>
      </c>
      <c r="L47" s="4">
        <f t="shared" si="0"/>
        <v>63.4</v>
      </c>
      <c r="M47" s="35">
        <v>0</v>
      </c>
      <c r="N47" s="40" t="s">
        <v>52</v>
      </c>
      <c r="O47" s="24"/>
      <c r="P47" s="40" t="s">
        <v>52</v>
      </c>
      <c r="Q47" s="24"/>
      <c r="R47" s="43">
        <v>0.74</v>
      </c>
      <c r="S47" s="24"/>
      <c r="T47" s="44">
        <v>46752</v>
      </c>
      <c r="U47" s="24"/>
      <c r="V47" s="24"/>
      <c r="W47" s="31"/>
    </row>
    <row r="48" spans="1:23" x14ac:dyDescent="0.25">
      <c r="A48" s="37" t="s">
        <v>113</v>
      </c>
      <c r="B48" s="47" t="s">
        <v>67</v>
      </c>
      <c r="C48" s="37" t="s">
        <v>68</v>
      </c>
      <c r="D48" s="34">
        <v>25069200</v>
      </c>
      <c r="E48" s="39">
        <v>5000000</v>
      </c>
      <c r="F48" s="4">
        <v>13.2</v>
      </c>
      <c r="G48" s="4">
        <v>11.2</v>
      </c>
      <c r="H48" s="4">
        <v>7</v>
      </c>
      <c r="I48" s="4">
        <v>7</v>
      </c>
      <c r="J48" s="4">
        <v>13</v>
      </c>
      <c r="K48" s="4">
        <v>10</v>
      </c>
      <c r="L48" s="4">
        <f t="shared" si="0"/>
        <v>61.4</v>
      </c>
      <c r="M48" s="35">
        <v>0</v>
      </c>
      <c r="N48" s="40" t="s">
        <v>52</v>
      </c>
      <c r="O48" s="24"/>
      <c r="P48" s="40" t="s">
        <v>49</v>
      </c>
      <c r="Q48" s="24"/>
      <c r="R48" s="43">
        <v>0.7</v>
      </c>
      <c r="S48" s="24"/>
      <c r="T48" s="44">
        <v>46783</v>
      </c>
      <c r="U48" s="24"/>
      <c r="V48" s="24"/>
      <c r="W48" s="31"/>
    </row>
    <row r="49" spans="1:23" x14ac:dyDescent="0.25">
      <c r="A49" s="37" t="s">
        <v>133</v>
      </c>
      <c r="B49" s="51" t="s">
        <v>102</v>
      </c>
      <c r="C49" s="37" t="s">
        <v>103</v>
      </c>
      <c r="D49" s="39">
        <v>25570000</v>
      </c>
      <c r="E49" s="39">
        <v>15000000</v>
      </c>
      <c r="F49" s="4">
        <v>9.6</v>
      </c>
      <c r="G49" s="4">
        <v>9.8000000000000007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56.4</v>
      </c>
      <c r="M49" s="35">
        <v>0</v>
      </c>
      <c r="N49" s="40" t="s">
        <v>52</v>
      </c>
      <c r="O49" s="24"/>
      <c r="P49" s="40" t="s">
        <v>49</v>
      </c>
      <c r="Q49" s="24"/>
      <c r="R49" s="43">
        <v>0.9</v>
      </c>
      <c r="S49" s="24"/>
      <c r="T49" s="44">
        <v>48213</v>
      </c>
      <c r="U49" s="24"/>
      <c r="V49" s="24"/>
      <c r="W49" s="31"/>
    </row>
    <row r="50" spans="1:23" x14ac:dyDescent="0.25">
      <c r="C50" s="13"/>
      <c r="M50" s="52">
        <f>SUM(M20:M49)</f>
        <v>49500000</v>
      </c>
    </row>
    <row r="51" spans="1:23" x14ac:dyDescent="0.35">
      <c r="L51" s="2" t="s">
        <v>134</v>
      </c>
      <c r="M51" s="52">
        <f>50000000-M50</f>
        <v>500000</v>
      </c>
    </row>
  </sheetData>
  <sortState xmlns:xlrd2="http://schemas.microsoft.com/office/spreadsheetml/2017/richdata2" ref="A20:W49">
    <sortCondition descending="1" ref="W20:W49"/>
  </sortState>
  <mergeCells count="29">
    <mergeCell ref="V16:V19"/>
    <mergeCell ref="Q16:Q19"/>
    <mergeCell ref="D5:M5"/>
    <mergeCell ref="D4:M4"/>
    <mergeCell ref="D3:M3"/>
    <mergeCell ref="H17:K17"/>
    <mergeCell ref="L16:L18"/>
    <mergeCell ref="D6:M6"/>
    <mergeCell ref="T16:T19"/>
    <mergeCell ref="U16:U19"/>
    <mergeCell ref="N16:N19"/>
    <mergeCell ref="O16:O19"/>
    <mergeCell ref="R16:R19"/>
    <mergeCell ref="S16:S19"/>
    <mergeCell ref="F17:G17"/>
    <mergeCell ref="M16:M19"/>
    <mergeCell ref="A7:C7"/>
    <mergeCell ref="D9:M9"/>
    <mergeCell ref="D13:M13"/>
    <mergeCell ref="D11:M11"/>
    <mergeCell ref="D10:M10"/>
    <mergeCell ref="E12:M12"/>
    <mergeCell ref="F16:K16"/>
    <mergeCell ref="P16:P19"/>
    <mergeCell ref="A16:A19"/>
    <mergeCell ref="B16:B19"/>
    <mergeCell ref="C16:C19"/>
    <mergeCell ref="D16:D19"/>
    <mergeCell ref="E16:E19"/>
  </mergeCells>
  <dataValidations count="6">
    <dataValidation type="decimal" operator="lessThanOrEqual" allowBlank="1" showInputMessage="1" showErrorMessage="1" error="max. 40" sqref="F20:F41" xr:uid="{00000000-0002-0000-0000-000000000000}">
      <formula1>20</formula1>
    </dataValidation>
    <dataValidation type="decimal" operator="lessThanOrEqual" allowBlank="1" showInputMessage="1" showErrorMessage="1" error="max. 15" sqref="H20:H41" xr:uid="{00000000-0002-0000-0000-000001000000}">
      <formula1>10</formula1>
    </dataValidation>
    <dataValidation type="decimal" operator="lessThanOrEqual" allowBlank="1" showInputMessage="1" showErrorMessage="1" error="max. 10" sqref="K20:K41" xr:uid="{00000000-0002-0000-0000-000002000000}">
      <formula1>10</formula1>
    </dataValidation>
    <dataValidation type="decimal" operator="lessThanOrEqual" allowBlank="1" showInputMessage="1" showErrorMessage="1" error="max. 5" sqref="I20:I41" xr:uid="{00000000-0002-0000-0000-000003000000}">
      <formula1>10</formula1>
    </dataValidation>
    <dataValidation type="decimal" operator="lessThanOrEqual" allowBlank="1" showInputMessage="1" showErrorMessage="1" error="max. 15" sqref="G20:G41" xr:uid="{AB3202BC-BB60-C341-B3E9-A7E6642543A8}">
      <formula1>30</formula1>
    </dataValidation>
    <dataValidation type="decimal" operator="lessThanOrEqual" allowBlank="1" showInputMessage="1" showErrorMessage="1" error="max. 10" sqref="J20:J41" xr:uid="{0202B600-55D4-7741-A4C9-F77303177517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8CCD8-A54C-4DDA-983C-0F91C7232A93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67" t="s">
        <v>4</v>
      </c>
      <c r="E3" s="67"/>
      <c r="F3" s="67"/>
      <c r="G3" s="67"/>
      <c r="H3" s="67"/>
      <c r="I3" s="67"/>
      <c r="J3" s="67"/>
      <c r="K3" s="67"/>
      <c r="L3" s="67"/>
    </row>
    <row r="4" spans="1:12" ht="15" customHeight="1" x14ac:dyDescent="0.25">
      <c r="A4" s="3" t="s">
        <v>5</v>
      </c>
      <c r="D4" s="66" t="s">
        <v>6</v>
      </c>
      <c r="E4" s="66"/>
      <c r="F4" s="66"/>
      <c r="G4" s="66"/>
      <c r="H4" s="66"/>
      <c r="I4" s="66"/>
      <c r="J4" s="66"/>
      <c r="K4" s="66"/>
      <c r="L4" s="66"/>
    </row>
    <row r="5" spans="1:12" ht="15" customHeight="1" x14ac:dyDescent="0.25">
      <c r="A5" s="3" t="s">
        <v>7</v>
      </c>
      <c r="D5" s="66" t="s">
        <v>8</v>
      </c>
      <c r="E5" s="66"/>
      <c r="F5" s="66"/>
      <c r="G5" s="66"/>
      <c r="H5" s="66"/>
      <c r="I5" s="66"/>
      <c r="J5" s="66"/>
      <c r="K5" s="66"/>
      <c r="L5" s="66"/>
    </row>
    <row r="6" spans="1:12" ht="15" customHeight="1" x14ac:dyDescent="0.25">
      <c r="A6" s="3" t="s">
        <v>9</v>
      </c>
      <c r="D6" s="66" t="s">
        <v>10</v>
      </c>
      <c r="E6" s="66"/>
      <c r="F6" s="66"/>
      <c r="G6" s="66"/>
      <c r="H6" s="66"/>
      <c r="I6" s="66"/>
      <c r="J6" s="66"/>
      <c r="K6" s="66"/>
      <c r="L6" s="66"/>
    </row>
    <row r="7" spans="1:12" ht="27" customHeight="1" x14ac:dyDescent="0.35">
      <c r="A7" s="62" t="s">
        <v>11</v>
      </c>
      <c r="B7" s="62"/>
      <c r="C7" s="62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3" t="s">
        <v>14</v>
      </c>
      <c r="E9" s="63"/>
      <c r="F9" s="63"/>
      <c r="G9" s="63"/>
      <c r="H9" s="63"/>
      <c r="I9" s="63"/>
      <c r="J9" s="63"/>
      <c r="K9" s="63"/>
      <c r="L9" s="63"/>
    </row>
    <row r="10" spans="1:12" ht="40" customHeight="1" x14ac:dyDescent="0.35">
      <c r="D10" s="63" t="s">
        <v>15</v>
      </c>
      <c r="E10" s="63"/>
      <c r="F10" s="63"/>
      <c r="G10" s="63"/>
      <c r="H10" s="63"/>
      <c r="I10" s="63"/>
      <c r="J10" s="63"/>
      <c r="K10" s="63"/>
      <c r="L10" s="63"/>
    </row>
    <row r="11" spans="1:12" ht="27" customHeight="1" x14ac:dyDescent="0.35">
      <c r="D11" s="63" t="s">
        <v>16</v>
      </c>
      <c r="E11" s="63"/>
      <c r="F11" s="63"/>
      <c r="G11" s="63"/>
      <c r="H11" s="63"/>
      <c r="I11" s="63"/>
      <c r="J11" s="63"/>
      <c r="K11" s="63"/>
      <c r="L11" s="63"/>
    </row>
    <row r="12" spans="1:12" ht="53.5" customHeight="1" x14ac:dyDescent="0.35">
      <c r="D12" s="11"/>
      <c r="E12" s="63" t="s">
        <v>17</v>
      </c>
      <c r="F12" s="63"/>
      <c r="G12" s="63"/>
      <c r="H12" s="63"/>
      <c r="I12" s="63"/>
      <c r="J12" s="63"/>
      <c r="K12" s="63"/>
      <c r="L12" s="63"/>
    </row>
    <row r="13" spans="1:12" ht="29" customHeight="1" x14ac:dyDescent="0.35">
      <c r="D13" s="63" t="s">
        <v>18</v>
      </c>
      <c r="E13" s="63"/>
      <c r="F13" s="63"/>
      <c r="G13" s="63"/>
      <c r="H13" s="63"/>
      <c r="I13" s="63"/>
      <c r="J13" s="63"/>
      <c r="K13" s="63"/>
      <c r="L13" s="63"/>
    </row>
    <row r="14" spans="1:12" x14ac:dyDescent="0.35">
      <c r="A14" s="3"/>
      <c r="D14" s="2" t="s">
        <v>19</v>
      </c>
    </row>
    <row r="15" spans="1:12" ht="33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58" t="s">
        <v>20</v>
      </c>
      <c r="B16" s="56" t="s">
        <v>21</v>
      </c>
      <c r="C16" s="56" t="s">
        <v>22</v>
      </c>
      <c r="D16" s="56" t="s">
        <v>23</v>
      </c>
      <c r="E16" s="60" t="s">
        <v>24</v>
      </c>
      <c r="F16" s="54" t="s">
        <v>25</v>
      </c>
      <c r="G16" s="55"/>
      <c r="H16" s="55"/>
      <c r="I16" s="55"/>
      <c r="J16" s="55"/>
      <c r="K16" s="55"/>
      <c r="L16" s="56" t="s">
        <v>26</v>
      </c>
    </row>
    <row r="17" spans="1:12" ht="14.5" customHeight="1" x14ac:dyDescent="0.35">
      <c r="A17" s="59"/>
      <c r="B17" s="57"/>
      <c r="C17" s="57"/>
      <c r="D17" s="57"/>
      <c r="E17" s="61"/>
      <c r="F17" s="73" t="s">
        <v>36</v>
      </c>
      <c r="G17" s="74"/>
      <c r="H17" s="68" t="s">
        <v>37</v>
      </c>
      <c r="I17" s="69"/>
      <c r="J17" s="69"/>
      <c r="K17" s="69"/>
      <c r="L17" s="57"/>
    </row>
    <row r="18" spans="1:12" ht="78" customHeight="1" x14ac:dyDescent="0.35">
      <c r="A18" s="59"/>
      <c r="B18" s="57"/>
      <c r="C18" s="57"/>
      <c r="D18" s="57"/>
      <c r="E18" s="61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70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16</v>
      </c>
      <c r="G20" s="4">
        <v>16</v>
      </c>
      <c r="H20" s="4">
        <v>10</v>
      </c>
      <c r="I20" s="4">
        <v>10</v>
      </c>
      <c r="J20" s="4">
        <v>7</v>
      </c>
      <c r="K20" s="4">
        <v>10</v>
      </c>
      <c r="L20" s="4">
        <f t="shared" ref="L20:L49" si="0">SUM(F20:K20)</f>
        <v>69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12</v>
      </c>
      <c r="G21" s="4">
        <v>14</v>
      </c>
      <c r="H21" s="4">
        <v>8</v>
      </c>
      <c r="I21" s="4">
        <v>8</v>
      </c>
      <c r="J21" s="4">
        <v>16</v>
      </c>
      <c r="K21" s="4">
        <v>10</v>
      </c>
      <c r="L21" s="4">
        <f t="shared" si="0"/>
        <v>68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27</v>
      </c>
      <c r="G22" s="4">
        <v>18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93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22</v>
      </c>
      <c r="G23" s="4">
        <v>16</v>
      </c>
      <c r="H23" s="4">
        <v>9</v>
      </c>
      <c r="I23" s="4">
        <v>10</v>
      </c>
      <c r="J23" s="4">
        <v>13</v>
      </c>
      <c r="K23" s="4">
        <v>10</v>
      </c>
      <c r="L23" s="4">
        <f t="shared" si="0"/>
        <v>80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9</v>
      </c>
      <c r="J24" s="4">
        <v>10</v>
      </c>
      <c r="K24" s="4">
        <v>10</v>
      </c>
      <c r="L24" s="4">
        <f t="shared" si="0"/>
        <v>73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17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89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20</v>
      </c>
      <c r="G26" s="4">
        <v>15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72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23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79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13</v>
      </c>
      <c r="G28" s="4">
        <v>15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69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13</v>
      </c>
      <c r="G29" s="4">
        <v>11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61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12</v>
      </c>
      <c r="G30" s="4">
        <v>12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64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4">
        <v>11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65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14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70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16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69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17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71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4">
        <v>11</v>
      </c>
      <c r="G35" s="4">
        <v>14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67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4">
        <v>20</v>
      </c>
      <c r="G36" s="4">
        <v>17</v>
      </c>
      <c r="H36" s="4">
        <v>10</v>
      </c>
      <c r="I36" s="4">
        <v>9</v>
      </c>
      <c r="J36" s="4">
        <v>13</v>
      </c>
      <c r="K36" s="4">
        <v>10</v>
      </c>
      <c r="L36" s="4">
        <f t="shared" si="0"/>
        <v>79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4">
        <v>19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73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4">
        <v>24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79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10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63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4">
        <v>20</v>
      </c>
      <c r="G40" s="4">
        <v>14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76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4">
        <v>26</v>
      </c>
      <c r="G41" s="4">
        <v>16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85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4">
        <v>17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71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4">
        <v>17</v>
      </c>
      <c r="G43" s="4">
        <v>14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72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4">
        <v>25</v>
      </c>
      <c r="G44" s="4">
        <v>18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89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4">
        <v>25</v>
      </c>
      <c r="G45" s="4">
        <v>16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83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4">
        <v>22</v>
      </c>
      <c r="G46" s="4">
        <v>15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77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4">
        <v>18</v>
      </c>
      <c r="G47" s="4">
        <v>16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72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4">
        <v>18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70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4">
        <v>9</v>
      </c>
      <c r="G49" s="4">
        <v>10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56</v>
      </c>
    </row>
    <row r="50" spans="1:12" x14ac:dyDescent="0.25">
      <c r="C50" s="13"/>
    </row>
  </sheetData>
  <mergeCells count="19">
    <mergeCell ref="A16:A19"/>
    <mergeCell ref="B16:B19"/>
    <mergeCell ref="C16:C19"/>
    <mergeCell ref="D16:D19"/>
    <mergeCell ref="E16:E19"/>
    <mergeCell ref="D9:L9"/>
    <mergeCell ref="D10:L10"/>
    <mergeCell ref="F17:G17"/>
    <mergeCell ref="H17:K17"/>
    <mergeCell ref="E12:L12"/>
    <mergeCell ref="D13:L13"/>
    <mergeCell ref="F16:K16"/>
    <mergeCell ref="L16:L18"/>
    <mergeCell ref="D11:L11"/>
    <mergeCell ref="D3:L3"/>
    <mergeCell ref="D4:L4"/>
    <mergeCell ref="D5:L5"/>
    <mergeCell ref="D6:L6"/>
    <mergeCell ref="A7:C7"/>
  </mergeCells>
  <dataValidations count="6">
    <dataValidation type="decimal" operator="lessThanOrEqual" allowBlank="1" showInputMessage="1" showErrorMessage="1" error="max. 10" sqref="J20:J41" xr:uid="{ECEA0CA7-89EB-4D6B-A7A4-04E459667266}">
      <formula1>20</formula1>
    </dataValidation>
    <dataValidation type="decimal" operator="lessThanOrEqual" allowBlank="1" showInputMessage="1" showErrorMessage="1" error="max. 15" sqref="G20:G41" xr:uid="{6E197C66-AB95-48F3-8074-A8D980F57AF9}">
      <formula1>30</formula1>
    </dataValidation>
    <dataValidation type="decimal" operator="lessThanOrEqual" allowBlank="1" showInputMessage="1" showErrorMessage="1" error="max. 5" sqref="I20:I41" xr:uid="{60319A77-F049-4FB3-889B-77155DFFD30C}">
      <formula1>10</formula1>
    </dataValidation>
    <dataValidation type="decimal" operator="lessThanOrEqual" allowBlank="1" showInputMessage="1" showErrorMessage="1" error="max. 10" sqref="K20:K41" xr:uid="{09748F3A-CA34-4CC7-A4E6-08A66AE29529}">
      <formula1>10</formula1>
    </dataValidation>
    <dataValidation type="decimal" operator="lessThanOrEqual" allowBlank="1" showInputMessage="1" showErrorMessage="1" error="max. 15" sqref="H20:H41" xr:uid="{93FC43DC-47ED-4AFD-99EB-7F98CFCFD66C}">
      <formula1>10</formula1>
    </dataValidation>
    <dataValidation type="decimal" operator="lessThanOrEqual" allowBlank="1" showInputMessage="1" showErrorMessage="1" error="max. 40" sqref="F20:F41" xr:uid="{EE07367F-59E6-4279-A6B7-C3F01CFCF76F}">
      <formula1>20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528C-191D-49D4-BAC8-7CFD1E5DA54B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67" t="s">
        <v>4</v>
      </c>
      <c r="E3" s="67"/>
      <c r="F3" s="67"/>
      <c r="G3" s="67"/>
      <c r="H3" s="67"/>
      <c r="I3" s="67"/>
      <c r="J3" s="67"/>
      <c r="K3" s="67"/>
      <c r="L3" s="67"/>
    </row>
    <row r="4" spans="1:12" ht="15" customHeight="1" x14ac:dyDescent="0.25">
      <c r="A4" s="3" t="s">
        <v>5</v>
      </c>
      <c r="D4" s="66" t="s">
        <v>6</v>
      </c>
      <c r="E4" s="66"/>
      <c r="F4" s="66"/>
      <c r="G4" s="66"/>
      <c r="H4" s="66"/>
      <c r="I4" s="66"/>
      <c r="J4" s="66"/>
      <c r="K4" s="66"/>
      <c r="L4" s="66"/>
    </row>
    <row r="5" spans="1:12" ht="15" customHeight="1" x14ac:dyDescent="0.25">
      <c r="A5" s="3" t="s">
        <v>7</v>
      </c>
      <c r="D5" s="66" t="s">
        <v>8</v>
      </c>
      <c r="E5" s="66"/>
      <c r="F5" s="66"/>
      <c r="G5" s="66"/>
      <c r="H5" s="66"/>
      <c r="I5" s="66"/>
      <c r="J5" s="66"/>
      <c r="K5" s="66"/>
      <c r="L5" s="66"/>
    </row>
    <row r="6" spans="1:12" ht="15" customHeight="1" x14ac:dyDescent="0.25">
      <c r="A6" s="3" t="s">
        <v>9</v>
      </c>
      <c r="D6" s="66" t="s">
        <v>10</v>
      </c>
      <c r="E6" s="66"/>
      <c r="F6" s="66"/>
      <c r="G6" s="66"/>
      <c r="H6" s="66"/>
      <c r="I6" s="66"/>
      <c r="J6" s="66"/>
      <c r="K6" s="66"/>
      <c r="L6" s="66"/>
    </row>
    <row r="7" spans="1:12" ht="27" customHeight="1" x14ac:dyDescent="0.35">
      <c r="A7" s="62" t="s">
        <v>11</v>
      </c>
      <c r="B7" s="62"/>
      <c r="C7" s="62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3" t="s">
        <v>14</v>
      </c>
      <c r="E9" s="63"/>
      <c r="F9" s="63"/>
      <c r="G9" s="63"/>
      <c r="H9" s="63"/>
      <c r="I9" s="63"/>
      <c r="J9" s="63"/>
      <c r="K9" s="63"/>
      <c r="L9" s="63"/>
    </row>
    <row r="10" spans="1:12" ht="40" customHeight="1" x14ac:dyDescent="0.35">
      <c r="D10" s="63" t="s">
        <v>15</v>
      </c>
      <c r="E10" s="63"/>
      <c r="F10" s="63"/>
      <c r="G10" s="63"/>
      <c r="H10" s="63"/>
      <c r="I10" s="63"/>
      <c r="J10" s="63"/>
      <c r="K10" s="63"/>
      <c r="L10" s="63"/>
    </row>
    <row r="11" spans="1:12" ht="27" customHeight="1" x14ac:dyDescent="0.35">
      <c r="D11" s="63" t="s">
        <v>16</v>
      </c>
      <c r="E11" s="63"/>
      <c r="F11" s="63"/>
      <c r="G11" s="63"/>
      <c r="H11" s="63"/>
      <c r="I11" s="63"/>
      <c r="J11" s="63"/>
      <c r="K11" s="63"/>
      <c r="L11" s="63"/>
    </row>
    <row r="12" spans="1:12" ht="53.5" customHeight="1" x14ac:dyDescent="0.35">
      <c r="D12" s="11"/>
      <c r="E12" s="63" t="s">
        <v>17</v>
      </c>
      <c r="F12" s="63"/>
      <c r="G12" s="63"/>
      <c r="H12" s="63"/>
      <c r="I12" s="63"/>
      <c r="J12" s="63"/>
      <c r="K12" s="63"/>
      <c r="L12" s="63"/>
    </row>
    <row r="13" spans="1:12" ht="29" customHeight="1" x14ac:dyDescent="0.35">
      <c r="D13" s="63" t="s">
        <v>18</v>
      </c>
      <c r="E13" s="63"/>
      <c r="F13" s="63"/>
      <c r="G13" s="63"/>
      <c r="H13" s="63"/>
      <c r="I13" s="63"/>
      <c r="J13" s="63"/>
      <c r="K13" s="63"/>
      <c r="L13" s="63"/>
    </row>
    <row r="14" spans="1:12" x14ac:dyDescent="0.35">
      <c r="A14" s="3"/>
      <c r="D14" s="2" t="s">
        <v>19</v>
      </c>
    </row>
    <row r="15" spans="1:12" ht="33.5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58" t="s">
        <v>20</v>
      </c>
      <c r="B16" s="56" t="s">
        <v>21</v>
      </c>
      <c r="C16" s="56" t="s">
        <v>22</v>
      </c>
      <c r="D16" s="56" t="s">
        <v>23</v>
      </c>
      <c r="E16" s="60" t="s">
        <v>24</v>
      </c>
      <c r="F16" s="54" t="s">
        <v>25</v>
      </c>
      <c r="G16" s="55"/>
      <c r="H16" s="55"/>
      <c r="I16" s="55"/>
      <c r="J16" s="55"/>
      <c r="K16" s="55"/>
      <c r="L16" s="56" t="s">
        <v>26</v>
      </c>
    </row>
    <row r="17" spans="1:12" ht="14.5" customHeight="1" x14ac:dyDescent="0.35">
      <c r="A17" s="59"/>
      <c r="B17" s="57"/>
      <c r="C17" s="57"/>
      <c r="D17" s="57"/>
      <c r="E17" s="61"/>
      <c r="F17" s="73" t="s">
        <v>36</v>
      </c>
      <c r="G17" s="74"/>
      <c r="H17" s="68" t="s">
        <v>37</v>
      </c>
      <c r="I17" s="69"/>
      <c r="J17" s="69"/>
      <c r="K17" s="69"/>
      <c r="L17" s="57"/>
    </row>
    <row r="18" spans="1:12" ht="78" customHeight="1" x14ac:dyDescent="0.35">
      <c r="A18" s="59"/>
      <c r="B18" s="57"/>
      <c r="C18" s="57"/>
      <c r="D18" s="57"/>
      <c r="E18" s="61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70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16</v>
      </c>
      <c r="G20" s="4">
        <v>16</v>
      </c>
      <c r="H20" s="4">
        <v>10</v>
      </c>
      <c r="I20" s="4">
        <v>10</v>
      </c>
      <c r="J20" s="4">
        <v>7</v>
      </c>
      <c r="K20" s="4">
        <v>10</v>
      </c>
      <c r="L20" s="4">
        <f t="shared" ref="L20:L49" si="0">SUM(F20:K20)</f>
        <v>69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12</v>
      </c>
      <c r="G21" s="4">
        <v>14</v>
      </c>
      <c r="H21" s="4">
        <v>8</v>
      </c>
      <c r="I21" s="4">
        <v>8</v>
      </c>
      <c r="J21" s="4">
        <v>16</v>
      </c>
      <c r="K21" s="4">
        <v>10</v>
      </c>
      <c r="L21" s="4">
        <f t="shared" si="0"/>
        <v>68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27</v>
      </c>
      <c r="G22" s="4">
        <v>18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93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20</v>
      </c>
      <c r="G23" s="4">
        <v>16</v>
      </c>
      <c r="H23" s="4">
        <v>9</v>
      </c>
      <c r="I23" s="4">
        <v>10</v>
      </c>
      <c r="J23" s="4">
        <v>13</v>
      </c>
      <c r="K23" s="4">
        <v>10</v>
      </c>
      <c r="L23" s="4">
        <f t="shared" si="0"/>
        <v>78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9</v>
      </c>
      <c r="J24" s="4">
        <v>10</v>
      </c>
      <c r="K24" s="4">
        <v>10</v>
      </c>
      <c r="L24" s="4">
        <f t="shared" si="0"/>
        <v>73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17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89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20</v>
      </c>
      <c r="G26" s="4">
        <v>15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72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23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79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13</v>
      </c>
      <c r="G28" s="4">
        <v>15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69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13</v>
      </c>
      <c r="G29" s="4">
        <v>11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61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12</v>
      </c>
      <c r="G30" s="4">
        <v>12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64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4">
        <v>11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65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14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70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16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69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17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71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4">
        <v>11</v>
      </c>
      <c r="G35" s="4">
        <v>14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67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4">
        <v>20</v>
      </c>
      <c r="G36" s="4">
        <v>17</v>
      </c>
      <c r="H36" s="4">
        <v>10</v>
      </c>
      <c r="I36" s="4">
        <v>9</v>
      </c>
      <c r="J36" s="4">
        <v>13</v>
      </c>
      <c r="K36" s="4">
        <v>10</v>
      </c>
      <c r="L36" s="4">
        <f t="shared" si="0"/>
        <v>79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4">
        <v>19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73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4">
        <v>24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79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10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63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4">
        <v>20</v>
      </c>
      <c r="G40" s="4">
        <v>14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76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4">
        <v>26</v>
      </c>
      <c r="G41" s="4">
        <v>16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85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4">
        <v>17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71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4">
        <v>17</v>
      </c>
      <c r="G43" s="4">
        <v>14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72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4">
        <v>25</v>
      </c>
      <c r="G44" s="4">
        <v>18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89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4">
        <v>25</v>
      </c>
      <c r="G45" s="4">
        <v>16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83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4">
        <v>24</v>
      </c>
      <c r="G46" s="4">
        <v>15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79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4">
        <v>21</v>
      </c>
      <c r="G47" s="4">
        <v>16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75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4">
        <v>18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70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4">
        <v>9</v>
      </c>
      <c r="G49" s="4">
        <v>10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56</v>
      </c>
    </row>
    <row r="50" spans="1:12" x14ac:dyDescent="0.25">
      <c r="C50" s="13"/>
    </row>
  </sheetData>
  <mergeCells count="19">
    <mergeCell ref="A16:A19"/>
    <mergeCell ref="B16:B19"/>
    <mergeCell ref="C16:C19"/>
    <mergeCell ref="D16:D19"/>
    <mergeCell ref="D9:L9"/>
    <mergeCell ref="E16:E19"/>
    <mergeCell ref="L16:L18"/>
    <mergeCell ref="F17:G17"/>
    <mergeCell ref="H17:K17"/>
    <mergeCell ref="D10:L10"/>
    <mergeCell ref="D11:L11"/>
    <mergeCell ref="E12:L12"/>
    <mergeCell ref="D13:L13"/>
    <mergeCell ref="F16:K16"/>
    <mergeCell ref="D3:L3"/>
    <mergeCell ref="D4:L4"/>
    <mergeCell ref="D5:L5"/>
    <mergeCell ref="D6:L6"/>
    <mergeCell ref="A7:C7"/>
  </mergeCells>
  <dataValidations count="6">
    <dataValidation type="decimal" operator="lessThanOrEqual" allowBlank="1" showInputMessage="1" showErrorMessage="1" error="max. 40" sqref="F20:F41" xr:uid="{C7B27094-7884-4805-8E03-AC44DCBAAAF1}">
      <formula1>20</formula1>
    </dataValidation>
    <dataValidation type="decimal" operator="lessThanOrEqual" allowBlank="1" showInputMessage="1" showErrorMessage="1" error="max. 15" sqref="H20:H41" xr:uid="{6CD48A33-B2D9-48E4-A92F-65DE286B411A}">
      <formula1>10</formula1>
    </dataValidation>
    <dataValidation type="decimal" operator="lessThanOrEqual" allowBlank="1" showInputMessage="1" showErrorMessage="1" error="max. 10" sqref="K20:K41" xr:uid="{C7C0F490-DA46-4798-AE8C-949037DA4514}">
      <formula1>10</formula1>
    </dataValidation>
    <dataValidation type="decimal" operator="lessThanOrEqual" allowBlank="1" showInputMessage="1" showErrorMessage="1" error="max. 5" sqref="I20:I41" xr:uid="{E0CB984A-B057-4049-840A-3133E3CBE89B}">
      <formula1>10</formula1>
    </dataValidation>
    <dataValidation type="decimal" operator="lessThanOrEqual" allowBlank="1" showInputMessage="1" showErrorMessage="1" error="max. 15" sqref="G20:G41" xr:uid="{225002CD-E288-4DAD-9BF3-6AD8BD0F363E}">
      <formula1>30</formula1>
    </dataValidation>
    <dataValidation type="decimal" operator="lessThanOrEqual" allowBlank="1" showInputMessage="1" showErrorMessage="1" error="max. 10" sqref="J20:J41" xr:uid="{71D71B48-98E9-4CBB-B676-1FF48CE4382C}">
      <formula1>20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1740-AC2B-47BB-A653-E8541709801D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67" t="s">
        <v>4</v>
      </c>
      <c r="E3" s="67"/>
      <c r="F3" s="67"/>
      <c r="G3" s="67"/>
      <c r="H3" s="67"/>
      <c r="I3" s="67"/>
      <c r="J3" s="67"/>
      <c r="K3" s="67"/>
      <c r="L3" s="67"/>
    </row>
    <row r="4" spans="1:12" ht="15" customHeight="1" x14ac:dyDescent="0.25">
      <c r="A4" s="3" t="s">
        <v>5</v>
      </c>
      <c r="D4" s="66" t="s">
        <v>6</v>
      </c>
      <c r="E4" s="66"/>
      <c r="F4" s="66"/>
      <c r="G4" s="66"/>
      <c r="H4" s="66"/>
      <c r="I4" s="66"/>
      <c r="J4" s="66"/>
      <c r="K4" s="66"/>
      <c r="L4" s="66"/>
    </row>
    <row r="5" spans="1:12" ht="15" customHeight="1" x14ac:dyDescent="0.25">
      <c r="A5" s="3" t="s">
        <v>7</v>
      </c>
      <c r="D5" s="66" t="s">
        <v>8</v>
      </c>
      <c r="E5" s="66"/>
      <c r="F5" s="66"/>
      <c r="G5" s="66"/>
      <c r="H5" s="66"/>
      <c r="I5" s="66"/>
      <c r="J5" s="66"/>
      <c r="K5" s="66"/>
      <c r="L5" s="66"/>
    </row>
    <row r="6" spans="1:12" ht="15" customHeight="1" x14ac:dyDescent="0.25">
      <c r="A6" s="3" t="s">
        <v>9</v>
      </c>
      <c r="D6" s="66" t="s">
        <v>10</v>
      </c>
      <c r="E6" s="66"/>
      <c r="F6" s="66"/>
      <c r="G6" s="66"/>
      <c r="H6" s="66"/>
      <c r="I6" s="66"/>
      <c r="J6" s="66"/>
      <c r="K6" s="66"/>
      <c r="L6" s="66"/>
    </row>
    <row r="7" spans="1:12" ht="27" customHeight="1" x14ac:dyDescent="0.35">
      <c r="A7" s="62" t="s">
        <v>11</v>
      </c>
      <c r="B7" s="62"/>
      <c r="C7" s="62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3" t="s">
        <v>14</v>
      </c>
      <c r="E9" s="63"/>
      <c r="F9" s="63"/>
      <c r="G9" s="63"/>
      <c r="H9" s="63"/>
      <c r="I9" s="63"/>
      <c r="J9" s="63"/>
      <c r="K9" s="63"/>
      <c r="L9" s="63"/>
    </row>
    <row r="10" spans="1:12" ht="40" customHeight="1" x14ac:dyDescent="0.35">
      <c r="D10" s="63" t="s">
        <v>15</v>
      </c>
      <c r="E10" s="63"/>
      <c r="F10" s="63"/>
      <c r="G10" s="63"/>
      <c r="H10" s="63"/>
      <c r="I10" s="63"/>
      <c r="J10" s="63"/>
      <c r="K10" s="63"/>
      <c r="L10" s="63"/>
    </row>
    <row r="11" spans="1:12" ht="27" customHeight="1" x14ac:dyDescent="0.35">
      <c r="D11" s="63" t="s">
        <v>16</v>
      </c>
      <c r="E11" s="63"/>
      <c r="F11" s="63"/>
      <c r="G11" s="63"/>
      <c r="H11" s="63"/>
      <c r="I11" s="63"/>
      <c r="J11" s="63"/>
      <c r="K11" s="63"/>
      <c r="L11" s="63"/>
    </row>
    <row r="12" spans="1:12" ht="53.5" customHeight="1" x14ac:dyDescent="0.35">
      <c r="D12" s="11"/>
      <c r="E12" s="63" t="s">
        <v>17</v>
      </c>
      <c r="F12" s="63"/>
      <c r="G12" s="63"/>
      <c r="H12" s="63"/>
      <c r="I12" s="63"/>
      <c r="J12" s="63"/>
      <c r="K12" s="63"/>
      <c r="L12" s="63"/>
    </row>
    <row r="13" spans="1:12" ht="29" customHeight="1" x14ac:dyDescent="0.35">
      <c r="D13" s="63" t="s">
        <v>18</v>
      </c>
      <c r="E13" s="63"/>
      <c r="F13" s="63"/>
      <c r="G13" s="63"/>
      <c r="H13" s="63"/>
      <c r="I13" s="63"/>
      <c r="J13" s="63"/>
      <c r="K13" s="63"/>
      <c r="L13" s="63"/>
    </row>
    <row r="14" spans="1:12" x14ac:dyDescent="0.35">
      <c r="A14" s="3"/>
      <c r="D14" s="2" t="s">
        <v>19</v>
      </c>
    </row>
    <row r="15" spans="1:12" ht="37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58" t="s">
        <v>20</v>
      </c>
      <c r="B16" s="56" t="s">
        <v>21</v>
      </c>
      <c r="C16" s="56" t="s">
        <v>22</v>
      </c>
      <c r="D16" s="56" t="s">
        <v>23</v>
      </c>
      <c r="E16" s="60" t="s">
        <v>24</v>
      </c>
      <c r="F16" s="54" t="s">
        <v>25</v>
      </c>
      <c r="G16" s="55"/>
      <c r="H16" s="55"/>
      <c r="I16" s="55"/>
      <c r="J16" s="55"/>
      <c r="K16" s="55"/>
      <c r="L16" s="56" t="s">
        <v>26</v>
      </c>
    </row>
    <row r="17" spans="1:12" ht="14.5" customHeight="1" x14ac:dyDescent="0.35">
      <c r="A17" s="59"/>
      <c r="B17" s="57"/>
      <c r="C17" s="57"/>
      <c r="D17" s="57"/>
      <c r="E17" s="61"/>
      <c r="F17" s="73" t="s">
        <v>36</v>
      </c>
      <c r="G17" s="74"/>
      <c r="H17" s="68" t="s">
        <v>37</v>
      </c>
      <c r="I17" s="69"/>
      <c r="J17" s="69"/>
      <c r="K17" s="69"/>
      <c r="L17" s="57"/>
    </row>
    <row r="18" spans="1:12" ht="78" customHeight="1" x14ac:dyDescent="0.35">
      <c r="A18" s="59"/>
      <c r="B18" s="57"/>
      <c r="C18" s="57"/>
      <c r="D18" s="57"/>
      <c r="E18" s="61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70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16</v>
      </c>
      <c r="G20" s="4">
        <v>15</v>
      </c>
      <c r="H20" s="4">
        <v>10</v>
      </c>
      <c r="I20" s="4">
        <v>10</v>
      </c>
      <c r="J20" s="4">
        <v>8</v>
      </c>
      <c r="K20" s="4">
        <v>10</v>
      </c>
      <c r="L20" s="4">
        <f t="shared" ref="L20:L49" si="0">SUM(F20:K20)</f>
        <v>69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12</v>
      </c>
      <c r="G21" s="4">
        <v>12</v>
      </c>
      <c r="H21" s="4">
        <v>8</v>
      </c>
      <c r="I21" s="4">
        <v>8</v>
      </c>
      <c r="J21" s="4">
        <v>15</v>
      </c>
      <c r="K21" s="4">
        <v>10</v>
      </c>
      <c r="L21" s="4">
        <f t="shared" si="0"/>
        <v>65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26</v>
      </c>
      <c r="G22" s="4">
        <v>20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94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24</v>
      </c>
      <c r="G23" s="4">
        <v>16</v>
      </c>
      <c r="H23" s="4">
        <v>9</v>
      </c>
      <c r="I23" s="4">
        <v>10</v>
      </c>
      <c r="J23" s="4">
        <v>13</v>
      </c>
      <c r="K23" s="4">
        <v>10</v>
      </c>
      <c r="L23" s="4">
        <f t="shared" si="0"/>
        <v>82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9</v>
      </c>
      <c r="J24" s="4">
        <v>10</v>
      </c>
      <c r="K24" s="4">
        <v>10</v>
      </c>
      <c r="L24" s="4">
        <f t="shared" si="0"/>
        <v>73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17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89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20</v>
      </c>
      <c r="G26" s="4">
        <v>15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72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25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81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13</v>
      </c>
      <c r="G28" s="4">
        <v>13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67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13</v>
      </c>
      <c r="G29" s="4">
        <v>11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61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12</v>
      </c>
      <c r="G30" s="4">
        <v>12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64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30">
        <v>11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65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16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72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15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68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20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74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24">
        <v>11</v>
      </c>
      <c r="G35" s="4">
        <v>14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67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24">
        <v>20</v>
      </c>
      <c r="G36" s="4">
        <v>17</v>
      </c>
      <c r="H36" s="4">
        <v>10</v>
      </c>
      <c r="I36" s="4">
        <v>10</v>
      </c>
      <c r="J36" s="4">
        <v>13</v>
      </c>
      <c r="K36" s="4">
        <v>10</v>
      </c>
      <c r="L36" s="4">
        <f t="shared" si="0"/>
        <v>80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24">
        <v>19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73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24">
        <v>24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79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12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65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26">
        <v>20</v>
      </c>
      <c r="G40" s="4">
        <v>14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76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12">
        <v>26</v>
      </c>
      <c r="G41" s="4">
        <v>16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85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12">
        <v>19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73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12">
        <v>17</v>
      </c>
      <c r="G43" s="4">
        <v>14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72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27">
        <v>25</v>
      </c>
      <c r="G44" s="4">
        <v>20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91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12">
        <v>25</v>
      </c>
      <c r="G45" s="4">
        <v>16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83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12">
        <v>22</v>
      </c>
      <c r="G46" s="4">
        <v>15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77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12">
        <v>18</v>
      </c>
      <c r="G47" s="4">
        <v>16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72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12">
        <v>24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76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8">
        <v>11</v>
      </c>
      <c r="G49" s="4">
        <v>10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58</v>
      </c>
    </row>
    <row r="50" spans="1:12" x14ac:dyDescent="0.25">
      <c r="C50" s="13"/>
    </row>
  </sheetData>
  <mergeCells count="19">
    <mergeCell ref="A16:A19"/>
    <mergeCell ref="B16:B19"/>
    <mergeCell ref="C16:C19"/>
    <mergeCell ref="D16:D19"/>
    <mergeCell ref="D9:L9"/>
    <mergeCell ref="E16:E19"/>
    <mergeCell ref="L16:L18"/>
    <mergeCell ref="F17:G17"/>
    <mergeCell ref="H17:K17"/>
    <mergeCell ref="D10:L10"/>
    <mergeCell ref="D11:L11"/>
    <mergeCell ref="E12:L12"/>
    <mergeCell ref="D13:L13"/>
    <mergeCell ref="F16:K16"/>
    <mergeCell ref="D3:L3"/>
    <mergeCell ref="D4:L4"/>
    <mergeCell ref="D5:L5"/>
    <mergeCell ref="D6:L6"/>
    <mergeCell ref="A7:C7"/>
  </mergeCells>
  <dataValidations count="6">
    <dataValidation type="decimal" operator="lessThanOrEqual" allowBlank="1" showInputMessage="1" showErrorMessage="1" error="max. 40" sqref="F20:F41" xr:uid="{7CB65284-F26D-4BA8-88C2-69A046579615}">
      <formula1>20</formula1>
    </dataValidation>
    <dataValidation type="decimal" operator="lessThanOrEqual" allowBlank="1" showInputMessage="1" showErrorMessage="1" error="max. 15" sqref="H20:H41" xr:uid="{43CDB350-C017-42BA-9BE9-1F59DED869ED}">
      <formula1>10</formula1>
    </dataValidation>
    <dataValidation type="decimal" operator="lessThanOrEqual" allowBlank="1" showInputMessage="1" showErrorMessage="1" error="max. 10" sqref="K20:K41" xr:uid="{6BBA49BA-D1AE-4EB7-9684-936A8569DD52}">
      <formula1>10</formula1>
    </dataValidation>
    <dataValidation type="decimal" operator="lessThanOrEqual" allowBlank="1" showInputMessage="1" showErrorMessage="1" error="max. 5" sqref="I20:I41" xr:uid="{44BA0FF1-43AE-42E8-BB93-45288FF3C2A2}">
      <formula1>10</formula1>
    </dataValidation>
    <dataValidation type="decimal" operator="lessThanOrEqual" allowBlank="1" showInputMessage="1" showErrorMessage="1" error="max. 15" sqref="G20:G41" xr:uid="{407AA99A-123B-4FBC-85AF-1D0B9207A598}">
      <formula1>30</formula1>
    </dataValidation>
    <dataValidation type="decimal" operator="lessThanOrEqual" allowBlank="1" showInputMessage="1" showErrorMessage="1" error="max. 10" sqref="J20:J41" xr:uid="{9F2CE175-3EF6-4045-A805-BBFA39B1683A}">
      <formula1>20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2192-16D3-48B3-9D4C-B7638D06FCAA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67" t="s">
        <v>4</v>
      </c>
      <c r="E3" s="67"/>
      <c r="F3" s="67"/>
      <c r="G3" s="67"/>
      <c r="H3" s="67"/>
      <c r="I3" s="67"/>
      <c r="J3" s="67"/>
      <c r="K3" s="67"/>
      <c r="L3" s="67"/>
    </row>
    <row r="4" spans="1:12" ht="15" customHeight="1" x14ac:dyDescent="0.25">
      <c r="A4" s="3" t="s">
        <v>5</v>
      </c>
      <c r="D4" s="66" t="s">
        <v>6</v>
      </c>
      <c r="E4" s="66"/>
      <c r="F4" s="66"/>
      <c r="G4" s="66"/>
      <c r="H4" s="66"/>
      <c r="I4" s="66"/>
      <c r="J4" s="66"/>
      <c r="K4" s="66"/>
      <c r="L4" s="66"/>
    </row>
    <row r="5" spans="1:12" ht="15" customHeight="1" x14ac:dyDescent="0.25">
      <c r="A5" s="3" t="s">
        <v>7</v>
      </c>
      <c r="D5" s="66" t="s">
        <v>8</v>
      </c>
      <c r="E5" s="66"/>
      <c r="F5" s="66"/>
      <c r="G5" s="66"/>
      <c r="H5" s="66"/>
      <c r="I5" s="66"/>
      <c r="J5" s="66"/>
      <c r="K5" s="66"/>
      <c r="L5" s="66"/>
    </row>
    <row r="6" spans="1:12" ht="15" customHeight="1" x14ac:dyDescent="0.25">
      <c r="A6" s="3" t="s">
        <v>9</v>
      </c>
      <c r="D6" s="66" t="s">
        <v>10</v>
      </c>
      <c r="E6" s="66"/>
      <c r="F6" s="66"/>
      <c r="G6" s="66"/>
      <c r="H6" s="66"/>
      <c r="I6" s="66"/>
      <c r="J6" s="66"/>
      <c r="K6" s="66"/>
      <c r="L6" s="66"/>
    </row>
    <row r="7" spans="1:12" ht="27" customHeight="1" x14ac:dyDescent="0.35">
      <c r="A7" s="62" t="s">
        <v>11</v>
      </c>
      <c r="B7" s="62"/>
      <c r="C7" s="62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3" t="s">
        <v>14</v>
      </c>
      <c r="E9" s="63"/>
      <c r="F9" s="63"/>
      <c r="G9" s="63"/>
      <c r="H9" s="63"/>
      <c r="I9" s="63"/>
      <c r="J9" s="63"/>
      <c r="K9" s="63"/>
      <c r="L9" s="63"/>
    </row>
    <row r="10" spans="1:12" ht="40" customHeight="1" x14ac:dyDescent="0.35">
      <c r="D10" s="63" t="s">
        <v>15</v>
      </c>
      <c r="E10" s="63"/>
      <c r="F10" s="63"/>
      <c r="G10" s="63"/>
      <c r="H10" s="63"/>
      <c r="I10" s="63"/>
      <c r="J10" s="63"/>
      <c r="K10" s="63"/>
      <c r="L10" s="63"/>
    </row>
    <row r="11" spans="1:12" ht="27" customHeight="1" x14ac:dyDescent="0.35">
      <c r="D11" s="63" t="s">
        <v>16</v>
      </c>
      <c r="E11" s="63"/>
      <c r="F11" s="63"/>
      <c r="G11" s="63"/>
      <c r="H11" s="63"/>
      <c r="I11" s="63"/>
      <c r="J11" s="63"/>
      <c r="K11" s="63"/>
      <c r="L11" s="63"/>
    </row>
    <row r="12" spans="1:12" ht="53.5" customHeight="1" x14ac:dyDescent="0.35">
      <c r="D12" s="11"/>
      <c r="E12" s="63" t="s">
        <v>17</v>
      </c>
      <c r="F12" s="63"/>
      <c r="G12" s="63"/>
      <c r="H12" s="63"/>
      <c r="I12" s="63"/>
      <c r="J12" s="63"/>
      <c r="K12" s="63"/>
      <c r="L12" s="63"/>
    </row>
    <row r="13" spans="1:12" ht="29" customHeight="1" x14ac:dyDescent="0.35">
      <c r="D13" s="63" t="s">
        <v>18</v>
      </c>
      <c r="E13" s="63"/>
      <c r="F13" s="63"/>
      <c r="G13" s="63"/>
      <c r="H13" s="63"/>
      <c r="I13" s="63"/>
      <c r="J13" s="63"/>
      <c r="K13" s="63"/>
      <c r="L13" s="63"/>
    </row>
    <row r="14" spans="1:12" x14ac:dyDescent="0.35">
      <c r="A14" s="3"/>
      <c r="D14" s="2" t="s">
        <v>19</v>
      </c>
    </row>
    <row r="15" spans="1:12" ht="40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58" t="s">
        <v>20</v>
      </c>
      <c r="B16" s="56" t="s">
        <v>21</v>
      </c>
      <c r="C16" s="56" t="s">
        <v>22</v>
      </c>
      <c r="D16" s="56" t="s">
        <v>23</v>
      </c>
      <c r="E16" s="60" t="s">
        <v>24</v>
      </c>
      <c r="F16" s="54" t="s">
        <v>25</v>
      </c>
      <c r="G16" s="55"/>
      <c r="H16" s="55"/>
      <c r="I16" s="55"/>
      <c r="J16" s="55"/>
      <c r="K16" s="55"/>
      <c r="L16" s="56" t="s">
        <v>26</v>
      </c>
    </row>
    <row r="17" spans="1:12" ht="14.5" customHeight="1" x14ac:dyDescent="0.35">
      <c r="A17" s="59"/>
      <c r="B17" s="57"/>
      <c r="C17" s="57"/>
      <c r="D17" s="57"/>
      <c r="E17" s="61"/>
      <c r="F17" s="73" t="s">
        <v>36</v>
      </c>
      <c r="G17" s="74"/>
      <c r="H17" s="68" t="s">
        <v>37</v>
      </c>
      <c r="I17" s="69"/>
      <c r="J17" s="69"/>
      <c r="K17" s="69"/>
      <c r="L17" s="57"/>
    </row>
    <row r="18" spans="1:12" ht="78" customHeight="1" x14ac:dyDescent="0.35">
      <c r="A18" s="59"/>
      <c r="B18" s="57"/>
      <c r="C18" s="57"/>
      <c r="D18" s="57"/>
      <c r="E18" s="61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70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16</v>
      </c>
      <c r="G20" s="4">
        <v>16</v>
      </c>
      <c r="H20" s="4">
        <v>10</v>
      </c>
      <c r="I20" s="4">
        <v>10</v>
      </c>
      <c r="J20" s="4">
        <v>7</v>
      </c>
      <c r="K20" s="4">
        <v>10</v>
      </c>
      <c r="L20" s="4">
        <f t="shared" ref="L20:L49" si="0">SUM(F20:K20)</f>
        <v>69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12</v>
      </c>
      <c r="G21" s="4">
        <v>14</v>
      </c>
      <c r="H21" s="4">
        <v>8</v>
      </c>
      <c r="I21" s="4">
        <v>8</v>
      </c>
      <c r="J21" s="4">
        <v>16</v>
      </c>
      <c r="K21" s="4">
        <v>10</v>
      </c>
      <c r="L21" s="4">
        <f t="shared" si="0"/>
        <v>68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27</v>
      </c>
      <c r="G22" s="4">
        <v>18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93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22</v>
      </c>
      <c r="G23" s="4">
        <v>16</v>
      </c>
      <c r="H23" s="4">
        <v>9</v>
      </c>
      <c r="I23" s="4">
        <v>8</v>
      </c>
      <c r="J23" s="4">
        <v>13</v>
      </c>
      <c r="K23" s="4">
        <v>10</v>
      </c>
      <c r="L23" s="4">
        <f t="shared" si="0"/>
        <v>78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8</v>
      </c>
      <c r="J24" s="4">
        <v>10</v>
      </c>
      <c r="K24" s="4">
        <v>10</v>
      </c>
      <c r="L24" s="4">
        <f t="shared" si="0"/>
        <v>72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15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87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20</v>
      </c>
      <c r="G26" s="4">
        <v>15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72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23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79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13</v>
      </c>
      <c r="G28" s="4">
        <v>15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69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13</v>
      </c>
      <c r="G29" s="4">
        <v>11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61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15</v>
      </c>
      <c r="G30" s="4">
        <v>12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67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4">
        <v>15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69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14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70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16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69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16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70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4">
        <v>12</v>
      </c>
      <c r="G35" s="4">
        <v>13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67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4">
        <v>20</v>
      </c>
      <c r="G36" s="4">
        <v>17</v>
      </c>
      <c r="H36" s="4">
        <v>10</v>
      </c>
      <c r="I36" s="4">
        <v>9</v>
      </c>
      <c r="J36" s="4">
        <v>13</v>
      </c>
      <c r="K36" s="4">
        <v>10</v>
      </c>
      <c r="L36" s="4">
        <f t="shared" si="0"/>
        <v>79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4">
        <v>18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72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4">
        <v>24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79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10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63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4">
        <v>20</v>
      </c>
      <c r="G40" s="4">
        <v>14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76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4">
        <v>26</v>
      </c>
      <c r="G41" s="4">
        <v>16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85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4">
        <v>17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71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4">
        <v>17</v>
      </c>
      <c r="G43" s="4">
        <v>14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72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4">
        <v>25</v>
      </c>
      <c r="G44" s="4">
        <v>18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89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4">
        <v>24</v>
      </c>
      <c r="G45" s="4">
        <v>15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81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4">
        <v>20</v>
      </c>
      <c r="G46" s="4">
        <v>15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75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4">
        <v>17</v>
      </c>
      <c r="G47" s="4">
        <v>16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71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4">
        <v>15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67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4">
        <v>10</v>
      </c>
      <c r="G49" s="4">
        <v>10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57</v>
      </c>
    </row>
    <row r="50" spans="1:12" x14ac:dyDescent="0.25">
      <c r="C50" s="13"/>
    </row>
  </sheetData>
  <mergeCells count="19">
    <mergeCell ref="A16:A19"/>
    <mergeCell ref="B16:B19"/>
    <mergeCell ref="C16:C19"/>
    <mergeCell ref="D16:D19"/>
    <mergeCell ref="D9:L9"/>
    <mergeCell ref="E16:E19"/>
    <mergeCell ref="L16:L18"/>
    <mergeCell ref="F17:G17"/>
    <mergeCell ref="H17:K17"/>
    <mergeCell ref="D10:L10"/>
    <mergeCell ref="D11:L11"/>
    <mergeCell ref="E12:L12"/>
    <mergeCell ref="D13:L13"/>
    <mergeCell ref="F16:K16"/>
    <mergeCell ref="D3:L3"/>
    <mergeCell ref="D4:L4"/>
    <mergeCell ref="D5:L5"/>
    <mergeCell ref="D6:L6"/>
    <mergeCell ref="A7:C7"/>
  </mergeCells>
  <dataValidations count="6">
    <dataValidation type="decimal" operator="lessThanOrEqual" allowBlank="1" showInputMessage="1" showErrorMessage="1" error="max. 40" sqref="F20:F41" xr:uid="{E8F7CB78-B622-4426-8E48-1D5B192E89CA}">
      <formula1>20</formula1>
    </dataValidation>
    <dataValidation type="decimal" operator="lessThanOrEqual" allowBlank="1" showInputMessage="1" showErrorMessage="1" error="max. 15" sqref="H20:H41" xr:uid="{E2E40682-82DA-49DF-AC6A-4B84C4A65EBC}">
      <formula1>10</formula1>
    </dataValidation>
    <dataValidation type="decimal" operator="lessThanOrEqual" allowBlank="1" showInputMessage="1" showErrorMessage="1" error="max. 10" sqref="K20:K41" xr:uid="{1303602F-DFBF-4CE6-8381-F68133AA3008}">
      <formula1>10</formula1>
    </dataValidation>
    <dataValidation type="decimal" operator="lessThanOrEqual" allowBlank="1" showInputMessage="1" showErrorMessage="1" error="max. 5" sqref="I20:I41" xr:uid="{DE1B7203-53DE-45C6-BCC3-FEDC780EC961}">
      <formula1>10</formula1>
    </dataValidation>
    <dataValidation type="decimal" operator="lessThanOrEqual" allowBlank="1" showInputMessage="1" showErrorMessage="1" error="max. 15" sqref="G20:G41" xr:uid="{85676A5A-69FA-4BF1-B23B-E074E059AFD3}">
      <formula1>30</formula1>
    </dataValidation>
    <dataValidation type="decimal" operator="lessThanOrEqual" allowBlank="1" showInputMessage="1" showErrorMessage="1" error="max. 10" sqref="J20:J41" xr:uid="{06835F40-5AB3-4FFB-9E13-57244F698943}">
      <formula1>20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95283-3E78-4AFD-A49C-738B6DF0E3DC}">
  <dimension ref="A1:L50"/>
  <sheetViews>
    <sheetView zoomScale="70" zoomScaleNormal="70" workbookViewId="0"/>
  </sheetViews>
  <sheetFormatPr defaultColWidth="9.1796875" defaultRowHeight="12" x14ac:dyDescent="0.35"/>
  <cols>
    <col min="1" max="1" width="11.54296875" style="2" customWidth="1"/>
    <col min="2" max="2" width="37.453125" style="2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6384" width="9.1796875" style="2"/>
  </cols>
  <sheetData>
    <row r="1" spans="1:12" ht="38.25" customHeight="1" x14ac:dyDescent="0.35">
      <c r="A1" s="1" t="s">
        <v>0</v>
      </c>
    </row>
    <row r="2" spans="1:12" ht="15" customHeight="1" x14ac:dyDescent="0.35">
      <c r="A2" s="3" t="s">
        <v>1</v>
      </c>
      <c r="D2" s="3" t="s">
        <v>2</v>
      </c>
    </row>
    <row r="3" spans="1:12" ht="15" customHeight="1" x14ac:dyDescent="0.25">
      <c r="A3" s="3" t="s">
        <v>3</v>
      </c>
      <c r="D3" s="67" t="s">
        <v>4</v>
      </c>
      <c r="E3" s="67"/>
      <c r="F3" s="67"/>
      <c r="G3" s="67"/>
      <c r="H3" s="67"/>
      <c r="I3" s="67"/>
      <c r="J3" s="67"/>
      <c r="K3" s="67"/>
      <c r="L3" s="67"/>
    </row>
    <row r="4" spans="1:12" ht="15" customHeight="1" x14ac:dyDescent="0.25">
      <c r="A4" s="3" t="s">
        <v>5</v>
      </c>
      <c r="D4" s="66" t="s">
        <v>6</v>
      </c>
      <c r="E4" s="66"/>
      <c r="F4" s="66"/>
      <c r="G4" s="66"/>
      <c r="H4" s="66"/>
      <c r="I4" s="66"/>
      <c r="J4" s="66"/>
      <c r="K4" s="66"/>
      <c r="L4" s="66"/>
    </row>
    <row r="5" spans="1:12" ht="15" customHeight="1" x14ac:dyDescent="0.25">
      <c r="A5" s="3" t="s">
        <v>7</v>
      </c>
      <c r="D5" s="66" t="s">
        <v>8</v>
      </c>
      <c r="E5" s="66"/>
      <c r="F5" s="66"/>
      <c r="G5" s="66"/>
      <c r="H5" s="66"/>
      <c r="I5" s="66"/>
      <c r="J5" s="66"/>
      <c r="K5" s="66"/>
      <c r="L5" s="66"/>
    </row>
    <row r="6" spans="1:12" ht="15" customHeight="1" x14ac:dyDescent="0.25">
      <c r="A6" s="3" t="s">
        <v>9</v>
      </c>
      <c r="D6" s="66" t="s">
        <v>10</v>
      </c>
      <c r="E6" s="66"/>
      <c r="F6" s="66"/>
      <c r="G6" s="66"/>
      <c r="H6" s="66"/>
      <c r="I6" s="66"/>
      <c r="J6" s="66"/>
      <c r="K6" s="66"/>
      <c r="L6" s="66"/>
    </row>
    <row r="7" spans="1:12" ht="27" customHeight="1" x14ac:dyDescent="0.35">
      <c r="A7" s="62" t="s">
        <v>11</v>
      </c>
      <c r="B7" s="62"/>
      <c r="C7" s="62"/>
    </row>
    <row r="8" spans="1:12" ht="15" customHeight="1" x14ac:dyDescent="0.35">
      <c r="A8" s="3" t="s">
        <v>12</v>
      </c>
      <c r="D8" s="3" t="s">
        <v>13</v>
      </c>
      <c r="E8" s="10"/>
      <c r="F8" s="10"/>
      <c r="G8" s="10"/>
      <c r="H8" s="10"/>
      <c r="I8" s="10"/>
      <c r="J8" s="10"/>
      <c r="K8" s="10"/>
      <c r="L8" s="10"/>
    </row>
    <row r="9" spans="1:12" ht="37" customHeight="1" x14ac:dyDescent="0.35">
      <c r="D9" s="63" t="s">
        <v>14</v>
      </c>
      <c r="E9" s="63"/>
      <c r="F9" s="63"/>
      <c r="G9" s="63"/>
      <c r="H9" s="63"/>
      <c r="I9" s="63"/>
      <c r="J9" s="63"/>
      <c r="K9" s="63"/>
      <c r="L9" s="63"/>
    </row>
    <row r="10" spans="1:12" ht="40" customHeight="1" x14ac:dyDescent="0.35">
      <c r="D10" s="63" t="s">
        <v>15</v>
      </c>
      <c r="E10" s="63"/>
      <c r="F10" s="63"/>
      <c r="G10" s="63"/>
      <c r="H10" s="63"/>
      <c r="I10" s="63"/>
      <c r="J10" s="63"/>
      <c r="K10" s="63"/>
      <c r="L10" s="63"/>
    </row>
    <row r="11" spans="1:12" ht="27" customHeight="1" x14ac:dyDescent="0.35">
      <c r="D11" s="63" t="s">
        <v>16</v>
      </c>
      <c r="E11" s="63"/>
      <c r="F11" s="63"/>
      <c r="G11" s="63"/>
      <c r="H11" s="63"/>
      <c r="I11" s="63"/>
      <c r="J11" s="63"/>
      <c r="K11" s="63"/>
      <c r="L11" s="63"/>
    </row>
    <row r="12" spans="1:12" ht="53.5" customHeight="1" x14ac:dyDescent="0.35">
      <c r="D12" s="11"/>
      <c r="E12" s="63" t="s">
        <v>17</v>
      </c>
      <c r="F12" s="63"/>
      <c r="G12" s="63"/>
      <c r="H12" s="63"/>
      <c r="I12" s="63"/>
      <c r="J12" s="63"/>
      <c r="K12" s="63"/>
      <c r="L12" s="63"/>
    </row>
    <row r="13" spans="1:12" ht="29" customHeight="1" x14ac:dyDescent="0.35">
      <c r="D13" s="63" t="s">
        <v>18</v>
      </c>
      <c r="E13" s="63"/>
      <c r="F13" s="63"/>
      <c r="G13" s="63"/>
      <c r="H13" s="63"/>
      <c r="I13" s="63"/>
      <c r="J13" s="63"/>
      <c r="K13" s="63"/>
      <c r="L13" s="63"/>
    </row>
    <row r="14" spans="1:12" x14ac:dyDescent="0.35">
      <c r="A14" s="3"/>
      <c r="D14" s="2" t="s">
        <v>19</v>
      </c>
    </row>
    <row r="15" spans="1:12" ht="43" customHeight="1" x14ac:dyDescent="0.35">
      <c r="A15" s="3"/>
      <c r="D15" s="28" t="s">
        <v>136</v>
      </c>
      <c r="G15" s="3"/>
      <c r="H15" s="3"/>
      <c r="I15" s="3"/>
    </row>
    <row r="16" spans="1:12" ht="15" customHeight="1" x14ac:dyDescent="0.35">
      <c r="A16" s="58" t="s">
        <v>20</v>
      </c>
      <c r="B16" s="56" t="s">
        <v>21</v>
      </c>
      <c r="C16" s="56" t="s">
        <v>22</v>
      </c>
      <c r="D16" s="56" t="s">
        <v>23</v>
      </c>
      <c r="E16" s="60" t="s">
        <v>24</v>
      </c>
      <c r="F16" s="54" t="s">
        <v>25</v>
      </c>
      <c r="G16" s="55"/>
      <c r="H16" s="55"/>
      <c r="I16" s="55"/>
      <c r="J16" s="55"/>
      <c r="K16" s="55"/>
      <c r="L16" s="56" t="s">
        <v>26</v>
      </c>
    </row>
    <row r="17" spans="1:12" ht="14.5" customHeight="1" x14ac:dyDescent="0.35">
      <c r="A17" s="59"/>
      <c r="B17" s="57"/>
      <c r="C17" s="57"/>
      <c r="D17" s="57"/>
      <c r="E17" s="61"/>
      <c r="F17" s="73" t="s">
        <v>36</v>
      </c>
      <c r="G17" s="74"/>
      <c r="H17" s="68" t="s">
        <v>37</v>
      </c>
      <c r="I17" s="69"/>
      <c r="J17" s="69"/>
      <c r="K17" s="69"/>
      <c r="L17" s="57"/>
    </row>
    <row r="18" spans="1:12" ht="78" customHeight="1" x14ac:dyDescent="0.35">
      <c r="A18" s="59"/>
      <c r="B18" s="57"/>
      <c r="C18" s="57"/>
      <c r="D18" s="57"/>
      <c r="E18" s="61"/>
      <c r="F18" s="6" t="s">
        <v>38</v>
      </c>
      <c r="G18" s="6" t="s">
        <v>39</v>
      </c>
      <c r="H18" s="6" t="s">
        <v>40</v>
      </c>
      <c r="I18" s="6" t="s">
        <v>41</v>
      </c>
      <c r="J18" s="6" t="s">
        <v>42</v>
      </c>
      <c r="K18" s="9" t="s">
        <v>43</v>
      </c>
      <c r="L18" s="70"/>
    </row>
    <row r="19" spans="1:12" ht="31" customHeight="1" x14ac:dyDescent="0.35">
      <c r="A19" s="75"/>
      <c r="B19" s="76"/>
      <c r="C19" s="76"/>
      <c r="D19" s="76"/>
      <c r="E19" s="77"/>
      <c r="F19" s="5" t="s">
        <v>44</v>
      </c>
      <c r="G19" s="5" t="s">
        <v>45</v>
      </c>
      <c r="H19" s="5" t="s">
        <v>46</v>
      </c>
      <c r="I19" s="5" t="s">
        <v>46</v>
      </c>
      <c r="J19" s="5" t="s">
        <v>45</v>
      </c>
      <c r="K19" s="5" t="s">
        <v>46</v>
      </c>
      <c r="L19" s="5"/>
    </row>
    <row r="20" spans="1:12" ht="12.75" customHeight="1" x14ac:dyDescent="0.25">
      <c r="A20" s="13" t="s">
        <v>104</v>
      </c>
      <c r="B20" s="13" t="s">
        <v>47</v>
      </c>
      <c r="C20" s="13" t="s">
        <v>48</v>
      </c>
      <c r="D20" s="14">
        <v>63715187</v>
      </c>
      <c r="E20" s="14">
        <v>10000000</v>
      </c>
      <c r="F20" s="4">
        <v>15</v>
      </c>
      <c r="G20" s="4">
        <v>15</v>
      </c>
      <c r="H20" s="4">
        <v>10</v>
      </c>
      <c r="I20" s="4">
        <v>10</v>
      </c>
      <c r="J20" s="4">
        <v>7</v>
      </c>
      <c r="K20" s="4">
        <v>10</v>
      </c>
      <c r="L20" s="4">
        <f t="shared" ref="L20:L49" si="0">SUM(F20:K20)</f>
        <v>67</v>
      </c>
    </row>
    <row r="21" spans="1:12" ht="12.75" customHeight="1" x14ac:dyDescent="0.25">
      <c r="A21" s="13" t="s">
        <v>105</v>
      </c>
      <c r="B21" s="16" t="s">
        <v>50</v>
      </c>
      <c r="C21" s="17" t="s">
        <v>51</v>
      </c>
      <c r="D21" s="18">
        <v>36322250</v>
      </c>
      <c r="E21" s="18">
        <v>12000000</v>
      </c>
      <c r="F21" s="4">
        <v>11</v>
      </c>
      <c r="G21" s="4">
        <v>12</v>
      </c>
      <c r="H21" s="4">
        <v>8</v>
      </c>
      <c r="I21" s="4">
        <v>8</v>
      </c>
      <c r="J21" s="4">
        <v>16</v>
      </c>
      <c r="K21" s="4">
        <v>10</v>
      </c>
      <c r="L21" s="4">
        <f t="shared" si="0"/>
        <v>65</v>
      </c>
    </row>
    <row r="22" spans="1:12" ht="12.75" customHeight="1" x14ac:dyDescent="0.25">
      <c r="A22" s="17" t="s">
        <v>106</v>
      </c>
      <c r="B22" s="16" t="s">
        <v>53</v>
      </c>
      <c r="C22" s="17" t="s">
        <v>54</v>
      </c>
      <c r="D22" s="14">
        <v>59700000</v>
      </c>
      <c r="E22" s="14">
        <v>6000000</v>
      </c>
      <c r="F22" s="4">
        <v>28</v>
      </c>
      <c r="G22" s="4">
        <v>18</v>
      </c>
      <c r="H22" s="4">
        <v>10</v>
      </c>
      <c r="I22" s="4">
        <v>10</v>
      </c>
      <c r="J22" s="4">
        <v>18</v>
      </c>
      <c r="K22" s="4">
        <v>10</v>
      </c>
      <c r="L22" s="4">
        <f t="shared" si="0"/>
        <v>94</v>
      </c>
    </row>
    <row r="23" spans="1:12" ht="12.75" customHeight="1" x14ac:dyDescent="0.25">
      <c r="A23" s="17" t="s">
        <v>107</v>
      </c>
      <c r="B23" s="16" t="s">
        <v>55</v>
      </c>
      <c r="C23" s="17" t="s">
        <v>56</v>
      </c>
      <c r="D23" s="14">
        <v>51664500</v>
      </c>
      <c r="E23" s="14">
        <v>17500000</v>
      </c>
      <c r="F23" s="4">
        <v>22</v>
      </c>
      <c r="G23" s="4">
        <v>16</v>
      </c>
      <c r="H23" s="4">
        <v>9</v>
      </c>
      <c r="I23" s="4">
        <v>10</v>
      </c>
      <c r="J23" s="4">
        <v>13</v>
      </c>
      <c r="K23" s="4">
        <v>10</v>
      </c>
      <c r="L23" s="4">
        <f t="shared" si="0"/>
        <v>80</v>
      </c>
    </row>
    <row r="24" spans="1:12" ht="12.75" customHeight="1" x14ac:dyDescent="0.25">
      <c r="A24" s="17" t="s">
        <v>108</v>
      </c>
      <c r="B24" s="16" t="s">
        <v>57</v>
      </c>
      <c r="C24" s="17" t="s">
        <v>58</v>
      </c>
      <c r="D24" s="14">
        <v>70085868</v>
      </c>
      <c r="E24" s="14">
        <v>15000000</v>
      </c>
      <c r="F24" s="4">
        <v>20</v>
      </c>
      <c r="G24" s="4">
        <v>16</v>
      </c>
      <c r="H24" s="4">
        <v>8</v>
      </c>
      <c r="I24" s="4">
        <v>9</v>
      </c>
      <c r="J24" s="4">
        <v>10</v>
      </c>
      <c r="K24" s="4">
        <v>10</v>
      </c>
      <c r="L24" s="4">
        <f t="shared" si="0"/>
        <v>73</v>
      </c>
    </row>
    <row r="25" spans="1:12" ht="12.75" customHeight="1" x14ac:dyDescent="0.25">
      <c r="A25" s="17" t="s">
        <v>109</v>
      </c>
      <c r="B25" s="25" t="s">
        <v>59</v>
      </c>
      <c r="C25" s="17" t="s">
        <v>60</v>
      </c>
      <c r="D25" s="14">
        <v>22554700</v>
      </c>
      <c r="E25" s="14">
        <v>10000000</v>
      </c>
      <c r="F25" s="4">
        <v>27</v>
      </c>
      <c r="G25" s="4">
        <v>18</v>
      </c>
      <c r="H25" s="4">
        <v>9</v>
      </c>
      <c r="I25" s="4">
        <v>10</v>
      </c>
      <c r="J25" s="4">
        <v>16</v>
      </c>
      <c r="K25" s="4">
        <v>10</v>
      </c>
      <c r="L25" s="4">
        <f t="shared" si="0"/>
        <v>90</v>
      </c>
    </row>
    <row r="26" spans="1:12" ht="12.75" customHeight="1" x14ac:dyDescent="0.25">
      <c r="A26" s="17" t="s">
        <v>110</v>
      </c>
      <c r="B26" s="16" t="s">
        <v>61</v>
      </c>
      <c r="C26" s="17" t="s">
        <v>62</v>
      </c>
      <c r="D26" s="14">
        <v>12298053</v>
      </c>
      <c r="E26" s="14">
        <v>8500000</v>
      </c>
      <c r="F26" s="4">
        <v>19</v>
      </c>
      <c r="G26" s="4">
        <v>14</v>
      </c>
      <c r="H26" s="4">
        <v>8</v>
      </c>
      <c r="I26" s="4">
        <v>9</v>
      </c>
      <c r="J26" s="4">
        <v>10</v>
      </c>
      <c r="K26" s="4">
        <v>10</v>
      </c>
      <c r="L26" s="4">
        <f t="shared" si="0"/>
        <v>70</v>
      </c>
    </row>
    <row r="27" spans="1:12" ht="12.75" customHeight="1" x14ac:dyDescent="0.25">
      <c r="A27" s="17" t="s">
        <v>111</v>
      </c>
      <c r="B27" s="25" t="s">
        <v>63</v>
      </c>
      <c r="C27" s="17" t="s">
        <v>64</v>
      </c>
      <c r="D27" s="14">
        <v>30636550</v>
      </c>
      <c r="E27" s="14">
        <v>12500000</v>
      </c>
      <c r="F27" s="4">
        <v>22</v>
      </c>
      <c r="G27" s="4">
        <v>18</v>
      </c>
      <c r="H27" s="4">
        <v>8</v>
      </c>
      <c r="I27" s="4">
        <v>9</v>
      </c>
      <c r="J27" s="4">
        <v>11</v>
      </c>
      <c r="K27" s="4">
        <v>10</v>
      </c>
      <c r="L27" s="4">
        <f t="shared" si="0"/>
        <v>78</v>
      </c>
    </row>
    <row r="28" spans="1:12" ht="12.75" customHeight="1" x14ac:dyDescent="0.25">
      <c r="A28" s="17" t="s">
        <v>112</v>
      </c>
      <c r="B28" s="25" t="s">
        <v>65</v>
      </c>
      <c r="C28" s="25" t="s">
        <v>66</v>
      </c>
      <c r="D28" s="14">
        <v>73143000</v>
      </c>
      <c r="E28" s="14">
        <v>18000000</v>
      </c>
      <c r="F28" s="4">
        <v>11</v>
      </c>
      <c r="G28" s="4">
        <v>14</v>
      </c>
      <c r="H28" s="4">
        <v>9</v>
      </c>
      <c r="I28" s="4">
        <v>8</v>
      </c>
      <c r="J28" s="4">
        <v>14</v>
      </c>
      <c r="K28" s="4">
        <v>10</v>
      </c>
      <c r="L28" s="4">
        <f t="shared" si="0"/>
        <v>66</v>
      </c>
    </row>
    <row r="29" spans="1:12" ht="12.75" customHeight="1" x14ac:dyDescent="0.25">
      <c r="A29" s="17" t="s">
        <v>113</v>
      </c>
      <c r="B29" s="25" t="s">
        <v>67</v>
      </c>
      <c r="C29" s="17" t="s">
        <v>68</v>
      </c>
      <c r="D29" s="18">
        <v>25069200</v>
      </c>
      <c r="E29" s="14">
        <v>5000000</v>
      </c>
      <c r="F29" s="4">
        <v>14</v>
      </c>
      <c r="G29" s="4">
        <v>12</v>
      </c>
      <c r="H29" s="4">
        <v>7</v>
      </c>
      <c r="I29" s="4">
        <v>7</v>
      </c>
      <c r="J29" s="4">
        <v>13</v>
      </c>
      <c r="K29" s="4">
        <v>10</v>
      </c>
      <c r="L29" s="4">
        <f t="shared" si="0"/>
        <v>63</v>
      </c>
    </row>
    <row r="30" spans="1:12" ht="12.75" customHeight="1" x14ac:dyDescent="0.25">
      <c r="A30" s="17" t="s">
        <v>114</v>
      </c>
      <c r="B30" s="17" t="s">
        <v>69</v>
      </c>
      <c r="C30" s="17" t="s">
        <v>70</v>
      </c>
      <c r="D30" s="14">
        <v>34999784</v>
      </c>
      <c r="E30" s="14">
        <v>12000000</v>
      </c>
      <c r="F30" s="4">
        <v>12</v>
      </c>
      <c r="G30" s="4">
        <v>11</v>
      </c>
      <c r="H30" s="4">
        <v>8</v>
      </c>
      <c r="I30" s="4">
        <v>8</v>
      </c>
      <c r="J30" s="4">
        <v>14</v>
      </c>
      <c r="K30" s="4">
        <v>10</v>
      </c>
      <c r="L30" s="4">
        <f t="shared" si="0"/>
        <v>63</v>
      </c>
    </row>
    <row r="31" spans="1:12" ht="12.75" customHeight="1" x14ac:dyDescent="0.25">
      <c r="A31" s="17" t="s">
        <v>115</v>
      </c>
      <c r="B31" s="16" t="s">
        <v>59</v>
      </c>
      <c r="C31" s="17" t="s">
        <v>71</v>
      </c>
      <c r="D31" s="14">
        <v>29700000</v>
      </c>
      <c r="E31" s="14">
        <v>8000000</v>
      </c>
      <c r="F31" s="4">
        <v>11</v>
      </c>
      <c r="G31" s="4">
        <v>11</v>
      </c>
      <c r="H31" s="4">
        <v>9</v>
      </c>
      <c r="I31" s="4">
        <v>9</v>
      </c>
      <c r="J31" s="4">
        <v>15</v>
      </c>
      <c r="K31" s="4">
        <v>10</v>
      </c>
      <c r="L31" s="4">
        <f t="shared" si="0"/>
        <v>65</v>
      </c>
    </row>
    <row r="32" spans="1:12" ht="12.75" customHeight="1" x14ac:dyDescent="0.25">
      <c r="A32" s="17" t="s">
        <v>116</v>
      </c>
      <c r="B32" s="25" t="s">
        <v>72</v>
      </c>
      <c r="C32" s="17" t="s">
        <v>73</v>
      </c>
      <c r="D32" s="18">
        <v>37475000</v>
      </c>
      <c r="E32" s="14">
        <v>9000000</v>
      </c>
      <c r="F32" s="4">
        <v>18</v>
      </c>
      <c r="G32" s="4">
        <v>14</v>
      </c>
      <c r="H32" s="4">
        <v>9</v>
      </c>
      <c r="I32" s="4">
        <v>8</v>
      </c>
      <c r="J32" s="4">
        <v>11</v>
      </c>
      <c r="K32" s="4">
        <v>10</v>
      </c>
      <c r="L32" s="4">
        <f t="shared" si="0"/>
        <v>70</v>
      </c>
    </row>
    <row r="33" spans="1:12" s="28" customFormat="1" ht="12.75" customHeight="1" x14ac:dyDescent="0.25">
      <c r="A33" s="17" t="s">
        <v>117</v>
      </c>
      <c r="B33" s="16" t="s">
        <v>74</v>
      </c>
      <c r="C33" s="13" t="s">
        <v>75</v>
      </c>
      <c r="D33" s="29">
        <v>39995216</v>
      </c>
      <c r="E33" s="29">
        <v>8000000</v>
      </c>
      <c r="F33" s="4">
        <v>10</v>
      </c>
      <c r="G33" s="4">
        <v>17</v>
      </c>
      <c r="H33" s="4">
        <v>10</v>
      </c>
      <c r="I33" s="4">
        <v>8</v>
      </c>
      <c r="J33" s="4">
        <v>15</v>
      </c>
      <c r="K33" s="4">
        <v>10</v>
      </c>
      <c r="L33" s="4">
        <f t="shared" si="0"/>
        <v>70</v>
      </c>
    </row>
    <row r="34" spans="1:12" ht="12.75" customHeight="1" x14ac:dyDescent="0.25">
      <c r="A34" s="17" t="s">
        <v>118</v>
      </c>
      <c r="B34" s="16" t="s">
        <v>76</v>
      </c>
      <c r="C34" s="17" t="s">
        <v>77</v>
      </c>
      <c r="D34" s="14">
        <v>22345875</v>
      </c>
      <c r="E34" s="14">
        <v>7100000</v>
      </c>
      <c r="F34" s="4">
        <v>17</v>
      </c>
      <c r="G34" s="4">
        <v>16</v>
      </c>
      <c r="H34" s="4">
        <v>8</v>
      </c>
      <c r="I34" s="4">
        <v>8</v>
      </c>
      <c r="J34" s="4">
        <v>12</v>
      </c>
      <c r="K34" s="4">
        <v>10</v>
      </c>
      <c r="L34" s="4">
        <f t="shared" si="0"/>
        <v>71</v>
      </c>
    </row>
    <row r="35" spans="1:12" ht="12.75" customHeight="1" x14ac:dyDescent="0.25">
      <c r="A35" s="17" t="s">
        <v>119</v>
      </c>
      <c r="B35" s="17" t="s">
        <v>78</v>
      </c>
      <c r="C35" s="17" t="s">
        <v>79</v>
      </c>
      <c r="D35" s="18">
        <v>26649000</v>
      </c>
      <c r="E35" s="14">
        <v>10000000</v>
      </c>
      <c r="F35" s="4">
        <v>12</v>
      </c>
      <c r="G35" s="4">
        <v>14</v>
      </c>
      <c r="H35" s="4">
        <v>10</v>
      </c>
      <c r="I35" s="4">
        <v>8</v>
      </c>
      <c r="J35" s="4">
        <v>14</v>
      </c>
      <c r="K35" s="4">
        <v>10</v>
      </c>
      <c r="L35" s="4">
        <f t="shared" si="0"/>
        <v>68</v>
      </c>
    </row>
    <row r="36" spans="1:12" ht="12.75" customHeight="1" x14ac:dyDescent="0.25">
      <c r="A36" s="17" t="s">
        <v>120</v>
      </c>
      <c r="B36" s="17" t="s">
        <v>78</v>
      </c>
      <c r="C36" s="17" t="s">
        <v>80</v>
      </c>
      <c r="D36" s="18">
        <v>52917613</v>
      </c>
      <c r="E36" s="14">
        <v>12000000</v>
      </c>
      <c r="F36" s="4">
        <v>18</v>
      </c>
      <c r="G36" s="4">
        <v>17</v>
      </c>
      <c r="H36" s="4">
        <v>10</v>
      </c>
      <c r="I36" s="4">
        <v>9</v>
      </c>
      <c r="J36" s="4">
        <v>13</v>
      </c>
      <c r="K36" s="4">
        <v>10</v>
      </c>
      <c r="L36" s="4">
        <f t="shared" si="0"/>
        <v>77</v>
      </c>
    </row>
    <row r="37" spans="1:12" ht="12.75" customHeight="1" x14ac:dyDescent="0.25">
      <c r="A37" s="17" t="s">
        <v>121</v>
      </c>
      <c r="B37" s="16" t="s">
        <v>81</v>
      </c>
      <c r="C37" s="17" t="s">
        <v>82</v>
      </c>
      <c r="D37" s="18">
        <v>51220543</v>
      </c>
      <c r="E37" s="18">
        <v>15000000</v>
      </c>
      <c r="F37" s="4">
        <v>18</v>
      </c>
      <c r="G37" s="4">
        <v>14</v>
      </c>
      <c r="H37" s="4">
        <v>8</v>
      </c>
      <c r="I37" s="4">
        <v>9</v>
      </c>
      <c r="J37" s="4">
        <v>13</v>
      </c>
      <c r="K37" s="4">
        <v>10</v>
      </c>
      <c r="L37" s="4">
        <f t="shared" si="0"/>
        <v>72</v>
      </c>
    </row>
    <row r="38" spans="1:12" ht="12.75" customHeight="1" x14ac:dyDescent="0.25">
      <c r="A38" s="17" t="s">
        <v>122</v>
      </c>
      <c r="B38" s="16" t="s">
        <v>83</v>
      </c>
      <c r="C38" s="17" t="s">
        <v>84</v>
      </c>
      <c r="D38" s="18">
        <v>55250000</v>
      </c>
      <c r="E38" s="14">
        <v>7500000</v>
      </c>
      <c r="F38" s="4">
        <v>22</v>
      </c>
      <c r="G38" s="4">
        <v>16</v>
      </c>
      <c r="H38" s="4">
        <v>9</v>
      </c>
      <c r="I38" s="4">
        <v>9</v>
      </c>
      <c r="J38" s="4">
        <v>11</v>
      </c>
      <c r="K38" s="4">
        <v>10</v>
      </c>
      <c r="L38" s="4">
        <f t="shared" si="0"/>
        <v>77</v>
      </c>
    </row>
    <row r="39" spans="1:12" ht="12.75" customHeight="1" x14ac:dyDescent="0.25">
      <c r="A39" s="17" t="s">
        <v>123</v>
      </c>
      <c r="B39" s="16" t="s">
        <v>74</v>
      </c>
      <c r="C39" s="13" t="s">
        <v>85</v>
      </c>
      <c r="D39" s="14">
        <v>35015220</v>
      </c>
      <c r="E39" s="14">
        <v>7000000</v>
      </c>
      <c r="F39" s="4">
        <v>10</v>
      </c>
      <c r="G39" s="4">
        <v>14</v>
      </c>
      <c r="H39" s="4">
        <v>10</v>
      </c>
      <c r="I39" s="4">
        <v>7</v>
      </c>
      <c r="J39" s="4">
        <v>12</v>
      </c>
      <c r="K39" s="4">
        <v>10</v>
      </c>
      <c r="L39" s="4">
        <f t="shared" si="0"/>
        <v>63</v>
      </c>
    </row>
    <row r="40" spans="1:12" ht="12.75" customHeight="1" x14ac:dyDescent="0.25">
      <c r="A40" s="17" t="s">
        <v>124</v>
      </c>
      <c r="B40" s="16" t="s">
        <v>86</v>
      </c>
      <c r="C40" s="17" t="s">
        <v>87</v>
      </c>
      <c r="D40" s="18">
        <v>26392500</v>
      </c>
      <c r="E40" s="18">
        <v>7000000</v>
      </c>
      <c r="F40" s="4">
        <v>20</v>
      </c>
      <c r="G40" s="4">
        <v>16</v>
      </c>
      <c r="H40" s="4">
        <v>10</v>
      </c>
      <c r="I40" s="4">
        <v>9</v>
      </c>
      <c r="J40" s="4">
        <v>13</v>
      </c>
      <c r="K40" s="4">
        <v>10</v>
      </c>
      <c r="L40" s="4">
        <f t="shared" si="0"/>
        <v>78</v>
      </c>
    </row>
    <row r="41" spans="1:12" ht="12.75" customHeight="1" x14ac:dyDescent="0.25">
      <c r="A41" s="19" t="s">
        <v>125</v>
      </c>
      <c r="B41" s="19" t="s">
        <v>88</v>
      </c>
      <c r="C41" s="19" t="s">
        <v>89</v>
      </c>
      <c r="D41" s="22">
        <v>36820000</v>
      </c>
      <c r="E41" s="22">
        <v>12500000</v>
      </c>
      <c r="F41" s="4">
        <v>26</v>
      </c>
      <c r="G41" s="4">
        <v>17</v>
      </c>
      <c r="H41" s="4">
        <v>8</v>
      </c>
      <c r="I41" s="4">
        <v>9</v>
      </c>
      <c r="J41" s="4">
        <v>16</v>
      </c>
      <c r="K41" s="4">
        <v>10</v>
      </c>
      <c r="L41" s="4">
        <f t="shared" si="0"/>
        <v>86</v>
      </c>
    </row>
    <row r="42" spans="1:12" x14ac:dyDescent="0.25">
      <c r="A42" s="19" t="s">
        <v>126</v>
      </c>
      <c r="B42" s="19" t="s">
        <v>88</v>
      </c>
      <c r="C42" s="19" t="s">
        <v>90</v>
      </c>
      <c r="D42" s="21">
        <v>27490000</v>
      </c>
      <c r="E42" s="21">
        <v>11000000</v>
      </c>
      <c r="F42" s="4">
        <v>17</v>
      </c>
      <c r="G42" s="4">
        <v>13</v>
      </c>
      <c r="H42" s="4">
        <v>8</v>
      </c>
      <c r="I42" s="4">
        <v>8</v>
      </c>
      <c r="J42" s="4">
        <v>15</v>
      </c>
      <c r="K42" s="4">
        <v>10</v>
      </c>
      <c r="L42" s="4">
        <f t="shared" si="0"/>
        <v>71</v>
      </c>
    </row>
    <row r="43" spans="1:12" x14ac:dyDescent="0.25">
      <c r="A43" s="19" t="s">
        <v>127</v>
      </c>
      <c r="B43" s="19" t="s">
        <v>88</v>
      </c>
      <c r="C43" s="19" t="s">
        <v>91</v>
      </c>
      <c r="D43" s="21">
        <v>32850000</v>
      </c>
      <c r="E43" s="21">
        <v>13000000</v>
      </c>
      <c r="F43" s="4">
        <v>17</v>
      </c>
      <c r="G43" s="4">
        <v>15</v>
      </c>
      <c r="H43" s="4">
        <v>8</v>
      </c>
      <c r="I43" s="4">
        <v>8</v>
      </c>
      <c r="J43" s="4">
        <v>15</v>
      </c>
      <c r="K43" s="4">
        <v>10</v>
      </c>
      <c r="L43" s="4">
        <f t="shared" si="0"/>
        <v>73</v>
      </c>
    </row>
    <row r="44" spans="1:12" s="28" customFormat="1" x14ac:dyDescent="0.25">
      <c r="A44" s="19" t="s">
        <v>128</v>
      </c>
      <c r="B44" s="20" t="s">
        <v>92</v>
      </c>
      <c r="C44" s="23" t="s">
        <v>93</v>
      </c>
      <c r="D44" s="22">
        <v>75927918</v>
      </c>
      <c r="E44" s="21">
        <v>15000000</v>
      </c>
      <c r="F44" s="4">
        <v>26</v>
      </c>
      <c r="G44" s="4">
        <v>20</v>
      </c>
      <c r="H44" s="4">
        <v>9</v>
      </c>
      <c r="I44" s="4">
        <v>9</v>
      </c>
      <c r="J44" s="4">
        <v>18</v>
      </c>
      <c r="K44" s="4">
        <v>10</v>
      </c>
      <c r="L44" s="4">
        <f t="shared" si="0"/>
        <v>92</v>
      </c>
    </row>
    <row r="45" spans="1:12" x14ac:dyDescent="0.25">
      <c r="A45" s="19" t="s">
        <v>129</v>
      </c>
      <c r="B45" s="23" t="s">
        <v>94</v>
      </c>
      <c r="C45" s="19" t="s">
        <v>95</v>
      </c>
      <c r="D45" s="22">
        <v>21419900</v>
      </c>
      <c r="E45" s="21">
        <v>6000000</v>
      </c>
      <c r="F45" s="4">
        <v>25</v>
      </c>
      <c r="G45" s="4">
        <v>17</v>
      </c>
      <c r="H45" s="4">
        <v>8</v>
      </c>
      <c r="I45" s="4">
        <v>9</v>
      </c>
      <c r="J45" s="4">
        <v>15</v>
      </c>
      <c r="K45" s="4">
        <v>10</v>
      </c>
      <c r="L45" s="4">
        <f t="shared" si="0"/>
        <v>84</v>
      </c>
    </row>
    <row r="46" spans="1:12" x14ac:dyDescent="0.25">
      <c r="A46" s="19" t="s">
        <v>130</v>
      </c>
      <c r="B46" s="19" t="s">
        <v>96</v>
      </c>
      <c r="C46" s="19" t="s">
        <v>97</v>
      </c>
      <c r="D46" s="21">
        <v>40635000</v>
      </c>
      <c r="E46" s="21">
        <v>10000000</v>
      </c>
      <c r="F46" s="4">
        <v>22</v>
      </c>
      <c r="G46" s="4">
        <v>16</v>
      </c>
      <c r="H46" s="4">
        <v>8</v>
      </c>
      <c r="I46" s="4">
        <v>9</v>
      </c>
      <c r="J46" s="4">
        <v>13</v>
      </c>
      <c r="K46" s="4">
        <v>10</v>
      </c>
      <c r="L46" s="4">
        <f t="shared" si="0"/>
        <v>78</v>
      </c>
    </row>
    <row r="47" spans="1:12" x14ac:dyDescent="0.25">
      <c r="A47" s="19" t="s">
        <v>131</v>
      </c>
      <c r="B47" s="20" t="s">
        <v>98</v>
      </c>
      <c r="C47" s="15" t="s">
        <v>99</v>
      </c>
      <c r="D47" s="21">
        <v>35000000</v>
      </c>
      <c r="E47" s="21">
        <v>10000000</v>
      </c>
      <c r="F47" s="4">
        <v>18</v>
      </c>
      <c r="G47" s="4">
        <v>15</v>
      </c>
      <c r="H47" s="4">
        <v>8</v>
      </c>
      <c r="I47" s="4">
        <v>8</v>
      </c>
      <c r="J47" s="4">
        <v>12</v>
      </c>
      <c r="K47" s="4">
        <v>10</v>
      </c>
      <c r="L47" s="4">
        <f t="shared" si="0"/>
        <v>71</v>
      </c>
    </row>
    <row r="48" spans="1:12" x14ac:dyDescent="0.25">
      <c r="A48" s="19" t="s">
        <v>132</v>
      </c>
      <c r="B48" s="20" t="s">
        <v>100</v>
      </c>
      <c r="C48" s="19" t="s">
        <v>101</v>
      </c>
      <c r="D48" s="22">
        <v>22413954</v>
      </c>
      <c r="E48" s="21">
        <v>5000000</v>
      </c>
      <c r="F48" s="4">
        <v>18</v>
      </c>
      <c r="G48" s="4">
        <v>14</v>
      </c>
      <c r="H48" s="4">
        <v>7</v>
      </c>
      <c r="I48" s="4">
        <v>7</v>
      </c>
      <c r="J48" s="4">
        <v>14</v>
      </c>
      <c r="K48" s="4">
        <v>10</v>
      </c>
      <c r="L48" s="4">
        <f t="shared" si="0"/>
        <v>70</v>
      </c>
    </row>
    <row r="49" spans="1:12" x14ac:dyDescent="0.25">
      <c r="A49" s="19" t="s">
        <v>133</v>
      </c>
      <c r="B49" s="15" t="s">
        <v>102</v>
      </c>
      <c r="C49" s="19" t="s">
        <v>103</v>
      </c>
      <c r="D49" s="21">
        <v>25570000</v>
      </c>
      <c r="E49" s="21">
        <v>15000000</v>
      </c>
      <c r="F49" s="4">
        <v>9</v>
      </c>
      <c r="G49" s="4">
        <v>9</v>
      </c>
      <c r="H49" s="4">
        <v>9</v>
      </c>
      <c r="I49" s="4">
        <v>8</v>
      </c>
      <c r="J49" s="4">
        <v>10</v>
      </c>
      <c r="K49" s="4">
        <v>10</v>
      </c>
      <c r="L49" s="4">
        <f t="shared" si="0"/>
        <v>55</v>
      </c>
    </row>
    <row r="50" spans="1:12" x14ac:dyDescent="0.25">
      <c r="C50" s="13"/>
    </row>
  </sheetData>
  <mergeCells count="19">
    <mergeCell ref="A16:A19"/>
    <mergeCell ref="B16:B19"/>
    <mergeCell ref="C16:C19"/>
    <mergeCell ref="D16:D19"/>
    <mergeCell ref="D9:L9"/>
    <mergeCell ref="E16:E19"/>
    <mergeCell ref="L16:L18"/>
    <mergeCell ref="F17:G17"/>
    <mergeCell ref="H17:K17"/>
    <mergeCell ref="D10:L10"/>
    <mergeCell ref="D11:L11"/>
    <mergeCell ref="E12:L12"/>
    <mergeCell ref="D13:L13"/>
    <mergeCell ref="F16:K16"/>
    <mergeCell ref="D3:L3"/>
    <mergeCell ref="D4:L4"/>
    <mergeCell ref="D5:L5"/>
    <mergeCell ref="D6:L6"/>
    <mergeCell ref="A7:C7"/>
  </mergeCells>
  <dataValidations count="6">
    <dataValidation type="decimal" operator="lessThanOrEqual" allowBlank="1" showInputMessage="1" showErrorMessage="1" error="max. 40" sqref="F20:F41" xr:uid="{DDE9AF7D-1392-468A-BE43-11C442BC4CDE}">
      <formula1>20</formula1>
    </dataValidation>
    <dataValidation type="decimal" operator="lessThanOrEqual" allowBlank="1" showInputMessage="1" showErrorMessage="1" error="max. 15" sqref="H20:H41" xr:uid="{5064DE5E-A5D5-477D-BEFB-AE421442DE26}">
      <formula1>10</formula1>
    </dataValidation>
    <dataValidation type="decimal" operator="lessThanOrEqual" allowBlank="1" showInputMessage="1" showErrorMessage="1" error="max. 10" sqref="K20:K41" xr:uid="{47912CFD-C701-4756-913F-A4F113F48A2F}">
      <formula1>10</formula1>
    </dataValidation>
    <dataValidation type="decimal" operator="lessThanOrEqual" allowBlank="1" showInputMessage="1" showErrorMessage="1" error="max. 5" sqref="I20:I41" xr:uid="{7306844A-81E3-44AA-B651-F963D965CCDA}">
      <formula1>10</formula1>
    </dataValidation>
    <dataValidation type="decimal" operator="lessThanOrEqual" allowBlank="1" showInputMessage="1" showErrorMessage="1" error="max. 15" sqref="G20:G41" xr:uid="{6F0FF682-34EF-468B-ACD6-7A008DBE0A0D}">
      <formula1>30</formula1>
    </dataValidation>
    <dataValidation type="decimal" operator="lessThanOrEqual" allowBlank="1" showInputMessage="1" showErrorMessage="1" error="max. 10" sqref="J20:J41" xr:uid="{AC712F7D-159B-40EE-9923-BC16515DFEFF}">
      <formula1>20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1" ma:contentTypeDescription="Create a new document." ma:contentTypeScope="" ma:versionID="3c790a9a16b50d7c03836a49448ec324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f502170aa8e592c33e557ea3da86e98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32526C-676B-470B-B1F2-CB906AC25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89D4E7-16BE-458B-B3DC-13A805E85D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DCE751-2865-4F65-A87F-5C9BC83E4411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hraný</vt:lpstr>
      <vt:lpstr>PBa</vt:lpstr>
      <vt:lpstr>PBi</vt:lpstr>
      <vt:lpstr>LO</vt:lpstr>
      <vt:lpstr>LW</vt:lpstr>
      <vt:lpstr>JS</vt:lpstr>
      <vt:lpstr>hraný!Oblast_tisku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Tereza Tylová</cp:lastModifiedBy>
  <cp:revision/>
  <dcterms:created xsi:type="dcterms:W3CDTF">2013-12-06T22:03:05Z</dcterms:created>
  <dcterms:modified xsi:type="dcterms:W3CDTF">2026-02-03T18:04:34Z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